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https://fukuipref-my.sharepoint.com/personal/shimachi-kyodo_pref_fukui_lg_jp/Documents/財政グループ/12_財政状況資料集/R6財政状況資料集/02_1回目/01_財政状況資料集/05_県HP公表データ/"/>
    </mc:Choice>
  </mc:AlternateContent>
  <xr:revisionPtr revIDLastSave="52" documentId="11_D9693FF576AEFB8C3EF94094E2861306D85E9A08" xr6:coauthVersionLast="47" xr6:coauthVersionMax="47" xr10:uidLastSave="{3BA4A69E-B969-4DC8-ABBC-7B70EE759E9C}"/>
  <bookViews>
    <workbookView xWindow="-108" yWindow="-108" windowWidth="23256" windowHeight="12456" xr2:uid="{79139BE0-DA67-4511-BDBD-AD0024BF576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BE36" i="10"/>
  <c r="AM36" i="10"/>
  <c r="BE35" i="10"/>
  <c r="CO34" i="10"/>
  <c r="CO35" i="10" s="1"/>
  <c r="CO36" i="10" s="1"/>
  <c r="BW34" i="10"/>
  <c r="BW35" i="10" s="1"/>
  <c r="BW36" i="10" s="1"/>
  <c r="BW37" i="10" s="1"/>
  <c r="BW38" i="10" s="1"/>
  <c r="BW39" i="10" s="1"/>
  <c r="BW40" i="10" s="1"/>
  <c r="BW41" i="10" s="1"/>
  <c r="BW42" i="10" s="1"/>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U38" i="10" s="1"/>
  <c r="AM34" i="10"/>
  <c r="AM35" i="10" s="1"/>
</calcChain>
</file>

<file path=xl/sharedStrings.xml><?xml version="1.0" encoding="utf-8"?>
<sst xmlns="http://schemas.openxmlformats.org/spreadsheetml/2006/main" count="1110" uniqueCount="568">
  <si>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</si>
  <si>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</si>
  <si>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</si>
  <si>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</si>
  <si>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</si>
  <si>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</si>
  <si>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</si>
  <si>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</si>
  <si>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</si>
  <si>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</si>
  <si>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</si>
  <si>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</si>
  <si>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</si>
  <si>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</si>
  <si>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</si>
  <si>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</si>
  <si>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</si>
  <si>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</si>
  <si>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</si>
  <si>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</si>
  <si>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</si>
  <si>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</si>
  <si>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</si>
  <si>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</si>
  <si>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</si>
  <si>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</si>
  <si>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</si>
  <si>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</si>
  <si>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</si>
  <si>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</si>
  <si>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</si>
  <si>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</si>
  <si>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</si>
  <si>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</si>
  <si>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</si>
  <si>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</si>
  <si>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</si>
  <si>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</si>
  <si>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</si>
  <si>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</si>
  <si>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</si>
  <si>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</si>
  <si>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</si>
  <si>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</si>
  <si>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</si>
  <si>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</si>
  <si>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</si>
  <si>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</si>
  <si>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</si>
  <si>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</si>
  <si>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</si>
  <si>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</si>
  <si>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</si>
  <si>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</si>
  <si>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</si>
  <si>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</si>
  <si>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</si>
  <si>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</si>
  <si>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</si>
  <si>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</si>
  <si>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</si>
  <si>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</si>
  <si>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</si>
  <si>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</si>
  <si>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</si>
  <si>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</si>
  <si>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</si>
  <si>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</si>
  <si>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</si>
  <si>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</si>
  <si>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</si>
  <si>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</si>
  <si>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</si>
  <si>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</si>
  <si>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</si>
  <si>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</si>
  <si>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</si>
  <si>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</si>
  <si>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</si>
  <si>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</si>
  <si>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</si>
  <si>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</si>
  <si>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</si>
  <si>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</si>
  <si>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</si>
  <si>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</si>
  <si>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</si>
  <si>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</si>
  <si>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</si>
  <si>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</si>
  <si>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</si>
  <si>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</si>
  <si>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</si>
  <si>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</si>
  <si>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南越前町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</si>
  <si>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</si>
  <si>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</si>
  <si>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</si>
  <si>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</si>
  <si>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</si>
  <si>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</si>
  <si>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</si>
  <si>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</si>
  <si>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</si>
  <si>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</si>
  <si>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</si>
  <si>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</si>
  <si>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</si>
  <si>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</si>
  <si>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</si>
  <si>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</si>
  <si>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</si>
  <si>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</si>
  <si>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</si>
  <si>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</si>
  <si>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</si>
  <si>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</si>
  <si>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</si>
  <si>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</si>
  <si>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</si>
  <si>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</si>
  <si>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</si>
  <si>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</si>
  <si>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</si>
  <si>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</si>
  <si>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</si>
  <si>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</si>
  <si>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</si>
  <si>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</si>
  <si>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</si>
  <si>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</si>
  <si>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</si>
  <si>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</si>
  <si>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</si>
  <si>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</si>
  <si>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</si>
  <si>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</si>
  <si>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</si>
  <si>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</si>
  <si>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</si>
  <si>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</si>
  <si>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</si>
  <si>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</si>
  <si>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</si>
  <si>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</si>
  <si>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</si>
  <si>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</si>
  <si>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</si>
  <si>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</si>
  <si>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</si>
  <si>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</si>
  <si>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</si>
  <si>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</si>
  <si>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</si>
  <si>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</si>
  <si>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</si>
  <si>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</si>
  <si>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</si>
  <si>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</si>
  <si>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</si>
  <si>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</si>
  <si>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</si>
  <si>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</si>
  <si>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</si>
  <si>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</si>
  <si>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</si>
  <si>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</si>
  <si>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</si>
  <si>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</si>
  <si>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</si>
  <si>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</si>
  <si>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</si>
  <si>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</si>
  <si>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</si>
  <si>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</si>
  <si>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</si>
  <si>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</si>
  <si>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</si>
  <si>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</si>
  <si>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</si>
  <si>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</si>
  <si>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</si>
  <si>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</si>
  <si>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</si>
  <si>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</si>
  <si>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</si>
  <si>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</si>
  <si>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</si>
  <si>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</si>
  <si>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</si>
  <si>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</si>
  <si>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</si>
  <si>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</si>
  <si>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</si>
  <si>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</si>
  <si>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</si>
  <si>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</si>
  <si>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</si>
  <si>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</si>
  <si>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</si>
  <si>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</si>
  <si>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</si>
  <si>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</si>
  <si>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福井県南越前町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</si>
  <si>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</si>
  <si>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</si>
  <si>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</si>
  <si>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</si>
  <si>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</si>
  <si>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</si>
  <si>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</si>
  <si>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</si>
  <si>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</si>
  <si>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</si>
  <si>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</si>
  <si>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</si>
  <si>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</si>
  <si>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</si>
  <si>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</si>
  <si>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</si>
  <si>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</si>
  <si>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</si>
  <si>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</si>
  <si>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</si>
  <si>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</si>
  <si>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</si>
  <si>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</si>
  <si>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</si>
  <si>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</si>
  <si>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</si>
  <si>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</si>
  <si>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</si>
  <si>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</si>
  <si>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</si>
  <si>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</si>
  <si>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</si>
  <si>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</si>
  <si>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</si>
  <si>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</si>
  <si>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</si>
  <si>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</si>
  <si>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</si>
  <si>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</si>
  <si>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</si>
  <si>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</si>
  <si>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</si>
  <si>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</si>
  <si>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</si>
  <si>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</si>
  <si>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</si>
  <si>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</si>
  <si>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</si>
  <si>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</si>
  <si>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</si>
  <si>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</si>
  <si>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</si>
  <si>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</si>
  <si>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</si>
  <si>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</si>
  <si>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</si>
  <si>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</si>
  <si>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</si>
  <si>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</si>
  <si>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</si>
  <si>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</si>
  <si>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</si>
  <si>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</si>
  <si>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</si>
  <si>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</si>
  <si>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</si>
  <si>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</si>
  <si>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</si>
  <si>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</si>
  <si>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</si>
  <si>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</si>
  <si>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</si>
  <si>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</si>
  <si>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</si>
  <si>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</si>
  <si>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</si>
  <si>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</si>
  <si>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</si>
  <si>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</si>
  <si>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</si>
  <si>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</si>
  <si>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</si>
  <si>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</si>
  <si>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</si>
  <si>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</si>
  <si>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</si>
  <si>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</si>
  <si>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</si>
  <si>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</si>
  <si>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</si>
  <si>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</si>
  <si>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</si>
  <si>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</si>
  <si>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</si>
  <si>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</si>
  <si>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</si>
  <si>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</si>
  <si>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</si>
  <si>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</si>
  <si>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</si>
  <si>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</si>
  <si>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</si>
  <si>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</si>
  <si>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</si>
  <si>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</si>
  <si>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</si>
  <si>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</si>
  <si>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</si>
  <si>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</si>
  <si>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</si>
  <si>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</si>
  <si>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</si>
  <si>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</si>
  <si>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</si>
  <si>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</si>
  <si>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</si>
  <si>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</si>
  <si>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</si>
  <si>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</si>
  <si>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</si>
  <si>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</si>
  <si>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</si>
  <si>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</si>
  <si>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</si>
  <si>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</si>
  <si>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</si>
  <si>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</si>
  <si>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</si>
  <si>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</si>
  <si>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</si>
  <si>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</si>
  <si>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</si>
  <si>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</si>
  <si>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</si>
  <si>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</si>
  <si>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</si>
  <si>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</si>
  <si>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</si>
  <si>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</si>
  <si>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</si>
  <si>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</si>
  <si>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</si>
  <si>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</si>
  <si>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</si>
  <si>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</si>
  <si>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</si>
  <si>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</si>
  <si>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</si>
  <si>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</si>
  <si>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</si>
  <si>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福井県南越前町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</si>
  <si>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</si>
  <si>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</si>
  <si>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</si>
  <si>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</si>
  <si>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</si>
  <si>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</si>
  <si>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</si>
  <si>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</si>
  <si>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</si>
  <si>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</si>
  <si>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</si>
  <si>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</si>
  <si>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</si>
  <si>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</si>
  <si>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</si>
  <si>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</si>
  <si>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</si>
  <si>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</si>
  <si>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</si>
  <si>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</si>
  <si>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河野診療所特別会計</t>
    <phoneticPr fontId="5"/>
  </si>
  <si>
    <t>農業者労働災害共済特別会計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</si>
  <si>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</si>
  <si>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</si>
  <si>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</si>
  <si>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</si>
  <si>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</si>
  <si>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</si>
  <si>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</si>
  <si>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</si>
  <si>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</si>
  <si>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</si>
  <si>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</si>
  <si>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</si>
  <si>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</si>
  <si>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</si>
  <si>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国民健康保険今庄診療所特別会計</t>
    <phoneticPr fontId="5"/>
  </si>
  <si>
    <t>後期高齢者医療特別会計</t>
    <phoneticPr fontId="5"/>
  </si>
  <si>
    <t>老人保健施設特別会計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</si>
  <si>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</si>
  <si>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</si>
  <si>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</si>
  <si>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</si>
  <si>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</si>
  <si>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</si>
  <si>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</si>
  <si>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</si>
  <si>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</si>
  <si>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</si>
  <si>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</si>
  <si>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</si>
  <si>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</si>
  <si>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</si>
  <si>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</si>
  <si>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</si>
  <si>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</si>
  <si>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</si>
  <si>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</si>
  <si>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</si>
  <si>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</si>
  <si>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</si>
  <si>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</si>
  <si>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</si>
  <si>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</si>
  <si>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</si>
  <si>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</si>
  <si>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</si>
  <si>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</si>
  <si>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</si>
  <si>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</si>
  <si>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</si>
  <si>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</si>
  <si>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</si>
  <si>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</si>
  <si>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</si>
  <si>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</si>
  <si>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</si>
  <si>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</si>
  <si>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</si>
  <si>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</si>
  <si>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</si>
  <si>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</si>
  <si>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</si>
  <si>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</si>
  <si>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</si>
  <si>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</si>
  <si>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</si>
  <si>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</si>
  <si>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</si>
  <si>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</si>
  <si>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</si>
  <si>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</si>
  <si>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</si>
  <si>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</si>
  <si>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</si>
  <si>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</si>
  <si>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</si>
  <si>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</si>
  <si>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</si>
  <si>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</si>
  <si>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</si>
  <si>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</si>
  <si>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</si>
  <si>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</si>
  <si>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</si>
  <si>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</si>
  <si>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</si>
  <si>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</si>
  <si>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</si>
  <si>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</si>
  <si>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</si>
  <si>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</si>
  <si>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</si>
  <si>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</si>
  <si>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</si>
  <si>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</si>
  <si>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</si>
  <si>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</si>
  <si>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</si>
  <si>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</si>
  <si>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</si>
  <si>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</si>
  <si>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</si>
  <si>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</si>
  <si>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</si>
  <si>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</si>
  <si>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</si>
  <si>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</si>
  <si>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</si>
  <si>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</si>
  <si>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</si>
  <si>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</si>
  <si>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</si>
  <si>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</si>
  <si>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</si>
  <si>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</si>
  <si>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</si>
  <si>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</si>
  <si>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</si>
  <si>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</si>
  <si>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</si>
  <si>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</si>
  <si>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</si>
  <si>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</si>
  <si>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</si>
  <si>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</si>
  <si>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</si>
  <si>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</si>
  <si>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</si>
  <si>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</si>
  <si>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</si>
  <si>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</si>
  <si>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</si>
  <si>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</si>
  <si>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</si>
  <si>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</si>
  <si>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</si>
  <si>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</si>
  <si>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</si>
  <si>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</si>
  <si>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</si>
  <si>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</si>
  <si>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</si>
  <si>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</si>
  <si>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</si>
  <si>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</si>
  <si>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</si>
  <si>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</si>
  <si>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</si>
  <si>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</si>
  <si>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</si>
  <si>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</si>
  <si>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</si>
  <si>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</si>
  <si>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</si>
  <si>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</si>
  <si>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</si>
  <si>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</si>
  <si>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0.24</t>
  </si>
  <si>
    <t>▲ 1.97</t>
  </si>
  <si>
    <t>一般会計</t>
  </si>
  <si>
    <t>水道事業会計</t>
  </si>
  <si>
    <t>介護保険特別会計</t>
  </si>
  <si>
    <t>下水道事業会計</t>
  </si>
  <si>
    <t>国民健康保険特別会計</t>
  </si>
  <si>
    <t>国民健康保険今庄診療所特別会計</t>
  </si>
  <si>
    <t>老人保健施設特別会計</t>
  </si>
  <si>
    <t>河野診療所特別会計</t>
  </si>
  <si>
    <t>その他会計（赤字）</t>
  </si>
  <si>
    <t>▲ 0.11</t>
  </si>
  <si>
    <t>その他会計（黒字）</t>
  </si>
  <si>
    <t>R02</t>
    <phoneticPr fontId="5"/>
  </si>
  <si>
    <t>R03</t>
    <phoneticPr fontId="5"/>
  </si>
  <si>
    <t>R04</t>
    <phoneticPr fontId="5"/>
  </si>
  <si>
    <t>R05</t>
    <phoneticPr fontId="5"/>
  </si>
  <si>
    <t>R06</t>
    <phoneticPr fontId="5"/>
  </si>
  <si>
    <t>地域振興基金</t>
    <rPh sb="0" eb="2">
      <t>チイキ</t>
    </rPh>
    <rPh sb="2" eb="4">
      <t>シンコウ</t>
    </rPh>
    <rPh sb="4" eb="6">
      <t>キキン</t>
    </rPh>
    <phoneticPr fontId="5"/>
  </si>
  <si>
    <t>公共施設適正管理基金</t>
    <rPh sb="0" eb="4">
      <t>コウキョウシセツ</t>
    </rPh>
    <rPh sb="4" eb="6">
      <t>テキセイ</t>
    </rPh>
    <rPh sb="6" eb="8">
      <t>カンリ</t>
    </rPh>
    <rPh sb="8" eb="10">
      <t>キキン</t>
    </rPh>
    <phoneticPr fontId="10"/>
  </si>
  <si>
    <t>高齢者保健福祉基金</t>
  </si>
  <si>
    <t>青少年育成代継基金</t>
  </si>
  <si>
    <t>ふるさとこうの振興基金</t>
  </si>
  <si>
    <t>南越消防組合</t>
  </si>
  <si>
    <t>南越清掃組合</t>
  </si>
  <si>
    <t>福井県後期高齢者医療広域組合連合</t>
    <rPh sb="0" eb="3">
      <t>フクイケン</t>
    </rPh>
    <rPh sb="3" eb="5">
      <t>コウキ</t>
    </rPh>
    <rPh sb="5" eb="8">
      <t>コウレイシャ</t>
    </rPh>
    <rPh sb="8" eb="10">
      <t>イリョウ</t>
    </rPh>
    <rPh sb="10" eb="12">
      <t>コウイキ</t>
    </rPh>
    <rPh sb="12" eb="14">
      <t>クミアイ</t>
    </rPh>
    <rPh sb="14" eb="16">
      <t>レンゴウ</t>
    </rPh>
    <phoneticPr fontId="2"/>
  </si>
  <si>
    <t>福井県後期高齢者医療広域組合連合（事業会計）</t>
    <rPh sb="0" eb="3">
      <t>フクイケン</t>
    </rPh>
    <rPh sb="3" eb="5">
      <t>コウキ</t>
    </rPh>
    <rPh sb="5" eb="8">
      <t>コウレイシャ</t>
    </rPh>
    <rPh sb="8" eb="10">
      <t>イリョウ</t>
    </rPh>
    <rPh sb="10" eb="12">
      <t>コウイキ</t>
    </rPh>
    <rPh sb="12" eb="14">
      <t>クミアイ</t>
    </rPh>
    <rPh sb="14" eb="16">
      <t>レンゴウ</t>
    </rPh>
    <rPh sb="17" eb="19">
      <t>ジギョウ</t>
    </rPh>
    <rPh sb="19" eb="21">
      <t>カイケイ</t>
    </rPh>
    <phoneticPr fontId="2"/>
  </si>
  <si>
    <t>福井県市町村総合事務組合（普通会計）</t>
    <rPh sb="0" eb="3">
      <t>フクイケン</t>
    </rPh>
    <rPh sb="3" eb="6">
      <t>シチョウソン</t>
    </rPh>
    <rPh sb="6" eb="8">
      <t>ソウゴウ</t>
    </rPh>
    <rPh sb="8" eb="10">
      <t>ジム</t>
    </rPh>
    <rPh sb="10" eb="12">
      <t>クミアイ</t>
    </rPh>
    <rPh sb="13" eb="15">
      <t>フツウ</t>
    </rPh>
    <rPh sb="15" eb="17">
      <t>カイケイ</t>
    </rPh>
    <phoneticPr fontId="2"/>
  </si>
  <si>
    <t>福井県市町村総合事務組合（事業会計）</t>
    <rPh sb="13" eb="15">
      <t>ジギョウ</t>
    </rPh>
    <rPh sb="15" eb="17">
      <t>カイケイ</t>
    </rPh>
    <phoneticPr fontId="2"/>
  </si>
  <si>
    <t>福井県丹南広域組合（普通会計）</t>
    <rPh sb="0" eb="3">
      <t>フクイケン</t>
    </rPh>
    <rPh sb="3" eb="5">
      <t>タンナン</t>
    </rPh>
    <rPh sb="5" eb="7">
      <t>コウイキ</t>
    </rPh>
    <rPh sb="7" eb="9">
      <t>クミアイ</t>
    </rPh>
    <rPh sb="10" eb="14">
      <t>フツウカイケイ</t>
    </rPh>
    <phoneticPr fontId="2"/>
  </si>
  <si>
    <t>福井県自治会館組合</t>
    <rPh sb="0" eb="3">
      <t>フクイケン</t>
    </rPh>
    <rPh sb="3" eb="5">
      <t>ジチ</t>
    </rPh>
    <rPh sb="5" eb="7">
      <t>カイカン</t>
    </rPh>
    <rPh sb="7" eb="9">
      <t>クミアイ</t>
    </rPh>
    <phoneticPr fontId="2"/>
  </si>
  <si>
    <t>公立丹南病院組合</t>
    <rPh sb="0" eb="2">
      <t>コウリツ</t>
    </rPh>
    <rPh sb="2" eb="4">
      <t>タンナン</t>
    </rPh>
    <rPh sb="4" eb="6">
      <t>ビョウイン</t>
    </rPh>
    <rPh sb="6" eb="8">
      <t>クミアイ</t>
    </rPh>
    <phoneticPr fontId="2"/>
  </si>
  <si>
    <t>公共施設管理公社</t>
    <rPh sb="0" eb="2">
      <t>コウキョウ</t>
    </rPh>
    <rPh sb="2" eb="4">
      <t>シセツ</t>
    </rPh>
    <rPh sb="4" eb="6">
      <t>カンリ</t>
    </rPh>
    <rPh sb="6" eb="8">
      <t>コウシャ</t>
    </rPh>
    <phoneticPr fontId="2"/>
  </si>
  <si>
    <t>リトリート田倉</t>
    <rPh sb="5" eb="7">
      <t>タクラ</t>
    </rPh>
    <phoneticPr fontId="2"/>
  </si>
  <si>
    <t>南越前町シルバー人材センター</t>
    <rPh sb="0" eb="1">
      <t>ミナミ</t>
    </rPh>
    <rPh sb="1" eb="4">
      <t>エチゼンチョウ</t>
    </rPh>
    <rPh sb="8" eb="10">
      <t>ジンザイ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</si>
</sst>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11A0-4BB2-BC7C-E92B05CD04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230517</c:v>
                </c:pt>
                <c:pt idx="1">
                  <c:v>262344</c:v>
                </c:pt>
                <c:pt idx="2">
                  <c:v>146901</c:v>
                </c:pt>
                <c:pt idx="3">
                  <c:v>180670</c:v>
                </c:pt>
                <c:pt idx="4">
                  <c:v>394510</c:v>
                </c:pt>
              </c:numCache>
            </c:numRef>
          </c:val>
          <c:smooth val="0"/>
          <c:extLst>
            <c:ext xmlns:c16="http://schemas.microsoft.com/office/drawing/2014/chart" uri="{C3380CC4-5D6E-409C-BE32-E72D297353CC}">
              <c16:uniqueId val="{00000001-11A0-4BB2-BC7C-E92B05CD044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7.6</c:v>
                </c:pt>
                <c:pt idx="1">
                  <c:v>6.95</c:v>
                </c:pt>
                <c:pt idx="2">
                  <c:v>10.93</c:v>
                </c:pt>
                <c:pt idx="3">
                  <c:v>7.7</c:v>
                </c:pt>
                <c:pt idx="4">
                  <c:v>12.63</c:v>
                </c:pt>
              </c:numCache>
            </c:numRef>
          </c:val>
          <c:extLst>
            <c:ext xmlns:c16="http://schemas.microsoft.com/office/drawing/2014/chart" uri="{C3380CC4-5D6E-409C-BE32-E72D297353CC}">
              <c16:uniqueId val="{00000000-7EA4-4775-B6A3-79EE085D1B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43.4</c:v>
                </c:pt>
                <c:pt idx="1">
                  <c:v>41.42</c:v>
                </c:pt>
                <c:pt idx="2">
                  <c:v>42.98</c:v>
                </c:pt>
                <c:pt idx="3">
                  <c:v>49.23</c:v>
                </c:pt>
                <c:pt idx="4">
                  <c:v>40.83</c:v>
                </c:pt>
              </c:numCache>
            </c:numRef>
          </c:val>
          <c:extLst>
            <c:ext xmlns:c16="http://schemas.microsoft.com/office/drawing/2014/chart" uri="{C3380CC4-5D6E-409C-BE32-E72D297353CC}">
              <c16:uniqueId val="{00000001-7EA4-4775-B6A3-79EE085D1B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0.92</c:v>
                </c:pt>
                <c:pt idx="1">
                  <c:v>-0.24</c:v>
                </c:pt>
                <c:pt idx="2">
                  <c:v>3.74</c:v>
                </c:pt>
                <c:pt idx="3">
                  <c:v>3.26</c:v>
                </c:pt>
                <c:pt idx="4">
                  <c:v>-1.97</c:v>
                </c:pt>
              </c:numCache>
            </c:numRef>
          </c:val>
          <c:smooth val="0"/>
          <c:extLst>
            <c:ext xmlns:c16="http://schemas.microsoft.com/office/drawing/2014/chart" uri="{C3380CC4-5D6E-409C-BE32-E72D297353CC}">
              <c16:uniqueId val="{00000002-7EA4-4775-B6A3-79EE085D1B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0.01</c:v>
                </c:pt>
                <c:pt idx="4">
                  <c:v>#N/A</c:v>
                </c:pt>
                <c:pt idx="5">
                  <c:v>0.01</c:v>
                </c:pt>
                <c:pt idx="6">
                  <c:v>#N/A</c:v>
                </c:pt>
                <c:pt idx="7">
                  <c:v>0.83</c:v>
                </c:pt>
                <c:pt idx="8">
                  <c:v>#N/A</c:v>
                </c:pt>
                <c:pt idx="9">
                  <c:v>0</c:v>
                </c:pt>
              </c:numCache>
            </c:numRef>
          </c:val>
          <c:extLst>
            <c:ext xmlns:c16="http://schemas.microsoft.com/office/drawing/2014/chart" uri="{C3380CC4-5D6E-409C-BE32-E72D297353CC}">
              <c16:uniqueId val="{00000000-928B-45FB-B699-0ABE6DFE1EA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0.11</c:v>
                </c:pt>
                <c:pt idx="7">
                  <c:v>#N/A</c:v>
                </c:pt>
                <c:pt idx="8">
                  <c:v>0</c:v>
                </c:pt>
                <c:pt idx="9">
                  <c:v>0</c:v>
                </c:pt>
              </c:numCache>
            </c:numRef>
          </c:val>
          <c:extLst>
            <c:ext xmlns:c16="http://schemas.microsoft.com/office/drawing/2014/chart" uri="{C3380CC4-5D6E-409C-BE32-E72D297353CC}">
              <c16:uniqueId val="{00000001-928B-45FB-B699-0ABE6DFE1EA5}"/>
            </c:ext>
          </c:extLst>
        </c:ser>
        <c:ser>
          <c:idx val="2"/>
          <c:order val="2"/>
          <c:tx>
            <c:strRef>
              <c:f>データシート!$A$29</c:f>
              <c:strCache>
                <c:ptCount val="1"/>
                <c:pt idx="0">
                  <c:v>河野診療所特別会計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0.02</c:v>
                </c:pt>
                <c:pt idx="6">
                  <c:v>#N/A</c:v>
                </c:pt>
                <c:pt idx="7">
                  <c:v>0.01</c:v>
                </c:pt>
                <c:pt idx="8">
                  <c:v>#N/A</c:v>
                </c:pt>
                <c:pt idx="9">
                  <c:v>0.01</c:v>
                </c:pt>
              </c:numCache>
            </c:numRef>
          </c:val>
          <c:extLst>
            <c:ext xmlns:c16="http://schemas.microsoft.com/office/drawing/2014/chart" uri="{C3380CC4-5D6E-409C-BE32-E72D297353CC}">
              <c16:uniqueId val="{00000002-928B-45FB-B699-0ABE6DFE1EA5}"/>
            </c:ext>
          </c:extLst>
        </c:ser>
        <c:ser>
          <c:idx val="3"/>
          <c:order val="3"/>
          <c:tx>
            <c:strRef>
              <c:f>データシート!$A$30</c:f>
              <c:strCache>
                <c:ptCount val="1"/>
                <c:pt idx="0">
                  <c:v>老人保健施設特別会計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928B-45FB-B699-0ABE6DFE1EA5}"/>
            </c:ext>
          </c:extLst>
        </c:ser>
        <c:ser>
          <c:idx val="4"/>
          <c:order val="4"/>
          <c:tx>
            <c:strRef>
              <c:f>データシート!$A$31</c:f>
              <c:strCache>
                <c:ptCount val="1"/>
                <c:pt idx="0">
                  <c:v>国民健康保険今庄診療所特別会計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0.04</c:v>
                </c:pt>
                <c:pt idx="4">
                  <c:v>#N/A</c:v>
                </c:pt>
                <c:pt idx="5">
                  <c:v>0.01</c:v>
                </c:pt>
                <c:pt idx="6">
                  <c:v>#N/A</c:v>
                </c:pt>
                <c:pt idx="7">
                  <c:v>0.02</c:v>
                </c:pt>
                <c:pt idx="8">
                  <c:v>#N/A</c:v>
                </c:pt>
                <c:pt idx="9">
                  <c:v>0.01</c:v>
                </c:pt>
              </c:numCache>
            </c:numRef>
          </c:val>
          <c:extLst>
            <c:ext xmlns:c16="http://schemas.microsoft.com/office/drawing/2014/chart" uri="{C3380CC4-5D6E-409C-BE32-E72D297353CC}">
              <c16:uniqueId val="{00000004-928B-45FB-B699-0ABE6DFE1EA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0.06</c:v>
                </c:pt>
                <c:pt idx="2">
                  <c:v>#N/A</c:v>
                </c:pt>
                <c:pt idx="3">
                  <c:v>0.12</c:v>
                </c:pt>
                <c:pt idx="4">
                  <c:v>#N/A</c:v>
                </c:pt>
                <c:pt idx="5">
                  <c:v>0.15</c:v>
                </c:pt>
                <c:pt idx="6">
                  <c:v>#N/A</c:v>
                </c:pt>
                <c:pt idx="7">
                  <c:v>0.09</c:v>
                </c:pt>
                <c:pt idx="8">
                  <c:v>#N/A</c:v>
                </c:pt>
                <c:pt idx="9">
                  <c:v>0.08</c:v>
                </c:pt>
              </c:numCache>
            </c:numRef>
          </c:val>
          <c:extLst>
            <c:ext xmlns:c16="http://schemas.microsoft.com/office/drawing/2014/chart" uri="{C3380CC4-5D6E-409C-BE32-E72D297353CC}">
              <c16:uniqueId val="{00000005-928B-45FB-B699-0ABE6DFE1EA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0.43</c:v>
                </c:pt>
              </c:numCache>
            </c:numRef>
          </c:val>
          <c:extLst>
            <c:ext xmlns:c16="http://schemas.microsoft.com/office/drawing/2014/chart" uri="{C3380CC4-5D6E-409C-BE32-E72D297353CC}">
              <c16:uniqueId val="{00000006-928B-45FB-B699-0ABE6DFE1EA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1.43</c:v>
                </c:pt>
                <c:pt idx="2">
                  <c:v>#N/A</c:v>
                </c:pt>
                <c:pt idx="3">
                  <c:v>0.45</c:v>
                </c:pt>
                <c:pt idx="4">
                  <c:v>#N/A</c:v>
                </c:pt>
                <c:pt idx="5">
                  <c:v>0.89</c:v>
                </c:pt>
                <c:pt idx="6">
                  <c:v>#N/A</c:v>
                </c:pt>
                <c:pt idx="7">
                  <c:v>0.64</c:v>
                </c:pt>
                <c:pt idx="8">
                  <c:v>#N/A</c:v>
                </c:pt>
                <c:pt idx="9">
                  <c:v>0.59</c:v>
                </c:pt>
              </c:numCache>
            </c:numRef>
          </c:val>
          <c:extLst>
            <c:ext xmlns:c16="http://schemas.microsoft.com/office/drawing/2014/chart" uri="{C3380CC4-5D6E-409C-BE32-E72D297353CC}">
              <c16:uniqueId val="{00000007-928B-45FB-B699-0ABE6DFE1EA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1.37</c:v>
                </c:pt>
                <c:pt idx="2">
                  <c:v>#N/A</c:v>
                </c:pt>
                <c:pt idx="3">
                  <c:v>1.33</c:v>
                </c:pt>
                <c:pt idx="4">
                  <c:v>#N/A</c:v>
                </c:pt>
                <c:pt idx="5">
                  <c:v>2.5099999999999998</c:v>
                </c:pt>
                <c:pt idx="6">
                  <c:v>#N/A</c:v>
                </c:pt>
                <c:pt idx="7">
                  <c:v>3.25</c:v>
                </c:pt>
                <c:pt idx="8">
                  <c:v>#N/A</c:v>
                </c:pt>
                <c:pt idx="9">
                  <c:v>3.57</c:v>
                </c:pt>
              </c:numCache>
            </c:numRef>
          </c:val>
          <c:extLst>
            <c:ext xmlns:c16="http://schemas.microsoft.com/office/drawing/2014/chart" uri="{C3380CC4-5D6E-409C-BE32-E72D297353CC}">
              <c16:uniqueId val="{00000008-928B-45FB-B699-0ABE6DFE1EA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7.57</c:v>
                </c:pt>
                <c:pt idx="2">
                  <c:v>#N/A</c:v>
                </c:pt>
                <c:pt idx="3">
                  <c:v>6.94</c:v>
                </c:pt>
                <c:pt idx="4">
                  <c:v>#N/A</c:v>
                </c:pt>
                <c:pt idx="5">
                  <c:v>10.89</c:v>
                </c:pt>
                <c:pt idx="6">
                  <c:v>#N/A</c:v>
                </c:pt>
                <c:pt idx="7">
                  <c:v>7.67</c:v>
                </c:pt>
                <c:pt idx="8">
                  <c:v>#N/A</c:v>
                </c:pt>
                <c:pt idx="9">
                  <c:v>12.6</c:v>
                </c:pt>
              </c:numCache>
            </c:numRef>
          </c:val>
          <c:extLst>
            <c:ext xmlns:c16="http://schemas.microsoft.com/office/drawing/2014/chart" uri="{C3380CC4-5D6E-409C-BE32-E72D297353CC}">
              <c16:uniqueId val="{00000009-928B-45FB-B699-0ABE6DFE1EA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891</c:v>
                </c:pt>
                <c:pt idx="5">
                  <c:v>870</c:v>
                </c:pt>
                <c:pt idx="8">
                  <c:v>836</c:v>
                </c:pt>
                <c:pt idx="11">
                  <c:v>835</c:v>
                </c:pt>
                <c:pt idx="14">
                  <c:v>852</c:v>
                </c:pt>
              </c:numCache>
            </c:numRef>
          </c:val>
          <c:extLst>
            <c:ext xmlns:c16="http://schemas.microsoft.com/office/drawing/2014/chart" uri="{C3380CC4-5D6E-409C-BE32-E72D297353CC}">
              <c16:uniqueId val="{00000000-F01B-4BBD-9E0F-03BB134704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01B-4BBD-9E0F-03BB134704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01B-4BBD-9E0F-03BB134704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47</c:v>
                </c:pt>
                <c:pt idx="3">
                  <c:v>51</c:v>
                </c:pt>
                <c:pt idx="6">
                  <c:v>66</c:v>
                </c:pt>
                <c:pt idx="9">
                  <c:v>78</c:v>
                </c:pt>
                <c:pt idx="12">
                  <c:v>109</c:v>
                </c:pt>
              </c:numCache>
            </c:numRef>
          </c:val>
          <c:extLst>
            <c:ext xmlns:c16="http://schemas.microsoft.com/office/drawing/2014/chart" uri="{C3380CC4-5D6E-409C-BE32-E72D297353CC}">
              <c16:uniqueId val="{00000003-F01B-4BBD-9E0F-03BB134704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216</c:v>
                </c:pt>
                <c:pt idx="3">
                  <c:v>192</c:v>
                </c:pt>
                <c:pt idx="6">
                  <c:v>236</c:v>
                </c:pt>
                <c:pt idx="9">
                  <c:v>202</c:v>
                </c:pt>
                <c:pt idx="12">
                  <c:v>190</c:v>
                </c:pt>
              </c:numCache>
            </c:numRef>
          </c:val>
          <c:extLst>
            <c:ext xmlns:c16="http://schemas.microsoft.com/office/drawing/2014/chart" uri="{C3380CC4-5D6E-409C-BE32-E72D297353CC}">
              <c16:uniqueId val="{00000004-F01B-4BBD-9E0F-03BB134704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1B-4BBD-9E0F-03BB134704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01B-4BBD-9E0F-03BB134704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748</c:v>
                </c:pt>
                <c:pt idx="3">
                  <c:v>690</c:v>
                </c:pt>
                <c:pt idx="6">
                  <c:v>652</c:v>
                </c:pt>
                <c:pt idx="9">
                  <c:v>643</c:v>
                </c:pt>
                <c:pt idx="12">
                  <c:v>663</c:v>
                </c:pt>
              </c:numCache>
            </c:numRef>
          </c:val>
          <c:extLst>
            <c:ext xmlns:c16="http://schemas.microsoft.com/office/drawing/2014/chart" uri="{C3380CC4-5D6E-409C-BE32-E72D297353CC}">
              <c16:uniqueId val="{00000007-F01B-4BBD-9E0F-03BB134704F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120</c:v>
                </c:pt>
                <c:pt idx="2">
                  <c:v>#N/A</c:v>
                </c:pt>
                <c:pt idx="3">
                  <c:v>#N/A</c:v>
                </c:pt>
                <c:pt idx="4">
                  <c:v>63</c:v>
                </c:pt>
                <c:pt idx="5">
                  <c:v>#N/A</c:v>
                </c:pt>
                <c:pt idx="6">
                  <c:v>#N/A</c:v>
                </c:pt>
                <c:pt idx="7">
                  <c:v>118</c:v>
                </c:pt>
                <c:pt idx="8">
                  <c:v>#N/A</c:v>
                </c:pt>
                <c:pt idx="9">
                  <c:v>#N/A</c:v>
                </c:pt>
                <c:pt idx="10">
                  <c:v>88</c:v>
                </c:pt>
                <c:pt idx="11">
                  <c:v>#N/A</c:v>
                </c:pt>
                <c:pt idx="12">
                  <c:v>#N/A</c:v>
                </c:pt>
                <c:pt idx="13">
                  <c:v>110</c:v>
                </c:pt>
                <c:pt idx="14">
                  <c:v>#N/A</c:v>
                </c:pt>
              </c:numCache>
            </c:numRef>
          </c:val>
          <c:smooth val="0"/>
          <c:extLst>
            <c:ext xmlns:c16="http://schemas.microsoft.com/office/drawing/2014/chart" uri="{C3380CC4-5D6E-409C-BE32-E72D297353CC}">
              <c16:uniqueId val="{00000008-F01B-4BBD-9E0F-03BB134704F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8272</c:v>
                </c:pt>
                <c:pt idx="5">
                  <c:v>8069</c:v>
                </c:pt>
                <c:pt idx="8">
                  <c:v>7911</c:v>
                </c:pt>
                <c:pt idx="11">
                  <c:v>8086</c:v>
                </c:pt>
                <c:pt idx="14">
                  <c:v>8039</c:v>
                </c:pt>
              </c:numCache>
            </c:numRef>
          </c:val>
          <c:extLst>
            <c:ext xmlns:c16="http://schemas.microsoft.com/office/drawing/2014/chart" uri="{C3380CC4-5D6E-409C-BE32-E72D297353CC}">
              <c16:uniqueId val="{00000000-AD87-4E2A-949D-2FE54185BAB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144</c:v>
                </c:pt>
                <c:pt idx="5">
                  <c:v>134</c:v>
                </c:pt>
                <c:pt idx="8">
                  <c:v>147</c:v>
                </c:pt>
                <c:pt idx="11">
                  <c:v>156</c:v>
                </c:pt>
                <c:pt idx="14">
                  <c:v>144</c:v>
                </c:pt>
              </c:numCache>
            </c:numRef>
          </c:val>
          <c:extLst>
            <c:ext xmlns:c16="http://schemas.microsoft.com/office/drawing/2014/chart" uri="{C3380CC4-5D6E-409C-BE32-E72D297353CC}">
              <c16:uniqueId val="{00000001-AD87-4E2A-949D-2FE54185BAB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3461</c:v>
                </c:pt>
                <c:pt idx="5">
                  <c:v>3914</c:v>
                </c:pt>
                <c:pt idx="8">
                  <c:v>4491</c:v>
                </c:pt>
                <c:pt idx="11">
                  <c:v>4528</c:v>
                </c:pt>
                <c:pt idx="14">
                  <c:v>4466</c:v>
                </c:pt>
              </c:numCache>
            </c:numRef>
          </c:val>
          <c:extLst>
            <c:ext xmlns:c16="http://schemas.microsoft.com/office/drawing/2014/chart" uri="{C3380CC4-5D6E-409C-BE32-E72D297353CC}">
              <c16:uniqueId val="{00000002-AD87-4E2A-949D-2FE54185BAB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87-4E2A-949D-2FE54185BAB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87-4E2A-949D-2FE54185BAB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87-4E2A-949D-2FE54185BAB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1292</c:v>
                </c:pt>
                <c:pt idx="3">
                  <c:v>1289</c:v>
                </c:pt>
                <c:pt idx="6">
                  <c:v>1219</c:v>
                </c:pt>
                <c:pt idx="9">
                  <c:v>1215</c:v>
                </c:pt>
                <c:pt idx="12">
                  <c:v>1190</c:v>
                </c:pt>
              </c:numCache>
            </c:numRef>
          </c:val>
          <c:extLst>
            <c:ext xmlns:c16="http://schemas.microsoft.com/office/drawing/2014/chart" uri="{C3380CC4-5D6E-409C-BE32-E72D297353CC}">
              <c16:uniqueId val="{00000006-AD87-4E2A-949D-2FE54185BAB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1172</c:v>
                </c:pt>
                <c:pt idx="3">
                  <c:v>1135</c:v>
                </c:pt>
                <c:pt idx="6">
                  <c:v>1081</c:v>
                </c:pt>
                <c:pt idx="9">
                  <c:v>1090</c:v>
                </c:pt>
                <c:pt idx="12">
                  <c:v>1004</c:v>
                </c:pt>
              </c:numCache>
            </c:numRef>
          </c:val>
          <c:extLst>
            <c:ext xmlns:c16="http://schemas.microsoft.com/office/drawing/2014/chart" uri="{C3380CC4-5D6E-409C-BE32-E72D297353CC}">
              <c16:uniqueId val="{00000007-AD87-4E2A-949D-2FE54185BAB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1285</c:v>
                </c:pt>
                <c:pt idx="3">
                  <c:v>1050</c:v>
                </c:pt>
                <c:pt idx="6">
                  <c:v>1031</c:v>
                </c:pt>
                <c:pt idx="9">
                  <c:v>1051</c:v>
                </c:pt>
                <c:pt idx="12">
                  <c:v>1059</c:v>
                </c:pt>
              </c:numCache>
            </c:numRef>
          </c:val>
          <c:extLst>
            <c:ext xmlns:c16="http://schemas.microsoft.com/office/drawing/2014/chart" uri="{C3380CC4-5D6E-409C-BE32-E72D297353CC}">
              <c16:uniqueId val="{00000008-AD87-4E2A-949D-2FE54185BAB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478</c:v>
                </c:pt>
                <c:pt idx="3">
                  <c:v>388</c:v>
                </c:pt>
                <c:pt idx="6">
                  <c:v>298</c:v>
                </c:pt>
                <c:pt idx="9">
                  <c:v>208</c:v>
                </c:pt>
                <c:pt idx="12">
                  <c:v>118</c:v>
                </c:pt>
              </c:numCache>
            </c:numRef>
          </c:val>
          <c:extLst>
            <c:ext xmlns:c16="http://schemas.microsoft.com/office/drawing/2014/chart" uri="{C3380CC4-5D6E-409C-BE32-E72D297353CC}">
              <c16:uniqueId val="{00000009-AD87-4E2A-949D-2FE54185BAB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5856</c:v>
                </c:pt>
                <c:pt idx="3">
                  <c:v>5874</c:v>
                </c:pt>
                <c:pt idx="6">
                  <c:v>5962</c:v>
                </c:pt>
                <c:pt idx="9">
                  <c:v>6316</c:v>
                </c:pt>
                <c:pt idx="12">
                  <c:v>6659</c:v>
                </c:pt>
              </c:numCache>
            </c:numRef>
          </c:val>
          <c:extLst>
            <c:ext xmlns:c16="http://schemas.microsoft.com/office/drawing/2014/chart" uri="{C3380CC4-5D6E-409C-BE32-E72D297353CC}">
              <c16:uniqueId val="{0000000A-AD87-4E2A-949D-2FE54185BAB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D87-4E2A-949D-2FE54185BAB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2205</c:v>
                </c:pt>
                <c:pt idx="1">
                  <c:v>2537</c:v>
                </c:pt>
                <c:pt idx="2">
                  <c:v>2161</c:v>
                </c:pt>
              </c:numCache>
            </c:numRef>
          </c:val>
          <c:extLst>
            <c:ext xmlns:c16="http://schemas.microsoft.com/office/drawing/2014/chart" uri="{C3380CC4-5D6E-409C-BE32-E72D297353CC}">
              <c16:uniqueId val="{00000000-F925-4203-91DF-A8D3347BF5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1041</c:v>
                </c:pt>
                <c:pt idx="1">
                  <c:v>1042</c:v>
                </c:pt>
                <c:pt idx="2">
                  <c:v>744</c:v>
                </c:pt>
              </c:numCache>
            </c:numRef>
          </c:val>
          <c:extLst>
            <c:ext xmlns:c16="http://schemas.microsoft.com/office/drawing/2014/chart" uri="{C3380CC4-5D6E-409C-BE32-E72D297353CC}">
              <c16:uniqueId val="{00000001-F925-4203-91DF-A8D3347BF5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2096</c:v>
                </c:pt>
                <c:pt idx="1">
                  <c:v>2224</c:v>
                </c:pt>
                <c:pt idx="2">
                  <c:v>2164</c:v>
                </c:pt>
              </c:numCache>
            </c:numRef>
          </c:val>
          <c:extLst>
            <c:ext xmlns:c16="http://schemas.microsoft.com/office/drawing/2014/chart" uri="{C3380CC4-5D6E-409C-BE32-E72D297353CC}">
              <c16:uniqueId val="{00000002-F925-4203-91DF-A8D3347BF5F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町村合併前後の大規模建設事業に係る起債の償還が開始したことにより元利償還金が増加したが、起債するにあたって、交付税措置率の高い事業を選択したことで算入公債費も増加し、実質公債費比率の大幅な上昇を抑えられている。</a:t>
          </a:r>
        </a:p>
        <a:p>
          <a:r>
            <a:rPr kumimoji="1" lang="ja-JP" altLang="en-US" sz="1400">
              <a:latin typeface="ＭＳ ゴシック" pitchFamily="49" charset="-128"/>
              <a:ea typeface="ＭＳ ゴシック" pitchFamily="49" charset="-128"/>
            </a:rPr>
            <a:t>　今後、災害復旧・防災・観光・定住対策に伴う大規模事業の取組に伴い、実質公債費率の上昇が見込まれる。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町村合併前後の大規模建設事業に係る起債によって、地方債残高は平成１８年度末で過去最大の残高となった。以降、普通建設事業費等の歳出抑制や年間地方債発行額の上限を設けたことにより、残高は減少傾向にあったが、災害復旧・防災・観光・定住対策に伴う大規模事業の取組に伴い、残高の増加が見込まれる。</a:t>
          </a:r>
        </a:p>
        <a:p>
          <a:r>
            <a:rPr kumimoji="1" lang="ja-JP" altLang="en-US" sz="1400">
              <a:latin typeface="ＭＳ ゴシック" pitchFamily="49" charset="-128"/>
              <a:ea typeface="ＭＳ ゴシック" pitchFamily="49" charset="-128"/>
            </a:rPr>
            <a:t>　財政調整基金が標準財政規模に比べて比較的大きいことも将来負担比率がマイナスである要因である。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福井県南越前町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介護施設整備のための貸付金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万円を高齢者保健福祉基金に積み立て、道の駅「南えちぜん山海里」施設維持基金に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万円を積み立てた一方、町分譲地造成事業のため財政調整基金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万円を取崩し、町債償還のため減債基金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億円を取崩し、自治振興や商工振興事業のため地域振興基金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決算剰余金について財政調整基金へ積み立てし、交付税の減少や地域振興対策などに備える。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町民の連帯の強化及び協働のまちづくりを推進し、地域振興を図るため。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・青少年育成代継基金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青少年及び青少年団体の健全育成を図るため。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・高齢者健康福祉基金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在宅福祉の向上など高齢者の保健及び福祉に関する事業の推進を図るため。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・ふるさとこうの振興基金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南越前町河野地域の振興を図るため。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・公共施設適正管理基金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町の公共施設の適正管理等のために必要な経費に充てるため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・公共施設適正管理基金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町の自治振興や商工振興事業等のために必要な経費に充てるため、基金を取り崩したことによる減（△</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・高齢者健康福祉基金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介護施設整備のための貸付金を積み立てたことによる増加（＋</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・公共施設等の老朽化対策に係る経費の増大や防災対策、災害対応に備える。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基金利子の積立による増。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町分譲地造成事業のため基金の取り崩しによる減。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決算剰余金について財政調整基金へ積み立てし、交付税の減少や地域振興対策などに備える。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基金利子の積立による増。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町債の償還のため基金の取り崩しによる減。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町債の償還および町債の適正な管理に必要な財源を確保し、将来にわたる財政の健全な運営に備える。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9,448
9,359
343.69
13,313,826
12,390,435
668,364
5,293,547
6,658,694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および少子高齢化が進み、基幹産業である農林水産業はもとより、商工、観光業も後継者不足に直面している。税収は伸び悩み、財政基盤は弱く、財政力指数は平成１７年の町村合併以降０．３程度を推移しており、類似団体を下回っている。</a:t>
          </a:r>
        </a:p>
        <a:p>
          <a:r>
            <a:rPr kumimoji="1" lang="ja-JP" altLang="en-US" sz="1300">
              <a:latin typeface="ＭＳ Ｐゴシック" panose="020B0600070205080204" pitchFamily="50" charset="-128"/>
              <a:ea typeface="ＭＳ Ｐゴシック" panose="020B0600070205080204" pitchFamily="50" charset="-128"/>
            </a:rPr>
            <a:t>　商工観光の振興政策や産業の活性化、また定住対策に力を入れており、今後も働きがいのあるまちづくりを進めることで自主財源を確保し財政力を上げていく。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28363</xdr:rowOff>
    </xdr:from>
    <xdr:to>
      <xdr:col>23</xdr:col>
      <xdr:colOff>133350</xdr:colOff>
      <xdr:row>44</xdr:row>
      <xdr:rowOff>28363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721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20320</xdr:rowOff>
    </xdr:from>
    <xdr:to>
      <xdr:col>19</xdr:col>
      <xdr:colOff>133350</xdr:colOff>
      <xdr:row>44</xdr:row>
      <xdr:rowOff>28363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641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20320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12277</xdr:rowOff>
    </xdr:from>
    <xdr:to>
      <xdr:col>11</xdr:col>
      <xdr:colOff>31750</xdr:colOff>
      <xdr:row>44</xdr:row>
      <xdr:rowOff>20320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560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44890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1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149013</xdr:rowOff>
    </xdr:from>
    <xdr:to>
      <xdr:col>19</xdr:col>
      <xdr:colOff>184150</xdr:colOff>
      <xdr:row>44</xdr:row>
      <xdr:rowOff>79163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63940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07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47854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済対策による普通交付税の再算定などにより一般財源は増加したが、補助費等は令和６年度から企業会計へ移行した下水道事業会計への負担金、南越消防組合負担金、有害鳥獣駆除にかかる報償費等により増加。維持補修費は、大雨災害に伴う河川緊急浚渫事業の実施と大雪に伴う除雪業務委託費が増加したため、経常収支比率が増加した。人口・税収の維持を図り、民間委託・指定管理者制度の積極的な活用等により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165481</xdr:rowOff>
    </xdr:from>
    <xdr:to>
      <xdr:col>23</xdr:col>
      <xdr:colOff>133350</xdr:colOff>
      <xdr:row>60</xdr:row>
      <xdr:rowOff>54356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281031"/>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133621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077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129286</xdr:rowOff>
    </xdr:from>
    <xdr:to>
      <xdr:col>19</xdr:col>
      <xdr:colOff>133350</xdr:colOff>
      <xdr:row>59</xdr:row>
      <xdr:rowOff>165481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24483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45356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998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76200</xdr:rowOff>
    </xdr:from>
    <xdr:to>
      <xdr:col>15</xdr:col>
      <xdr:colOff>82550</xdr:colOff>
      <xdr:row>59</xdr:row>
      <xdr:rowOff>129286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19175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76200</xdr:rowOff>
    </xdr:from>
    <xdr:to>
      <xdr:col>11</xdr:col>
      <xdr:colOff>31750</xdr:colOff>
      <xdr:row>59</xdr:row>
      <xdr:rowOff>160655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19175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105808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3556</xdr:rowOff>
    </xdr:from>
    <xdr:to>
      <xdr:col>23</xdr:col>
      <xdr:colOff>184150</xdr:colOff>
      <xdr:row>60</xdr:row>
      <xdr:rowOff>105156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147083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26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114681</xdr:rowOff>
    </xdr:from>
    <xdr:to>
      <xdr:col>19</xdr:col>
      <xdr:colOff>184150</xdr:colOff>
      <xdr:row>60</xdr:row>
      <xdr:rowOff>44831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3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29608</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16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78486</xdr:rowOff>
    </xdr:from>
    <xdr:to>
      <xdr:col>15</xdr:col>
      <xdr:colOff>133350</xdr:colOff>
      <xdr:row>60</xdr:row>
      <xdr:rowOff>8636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164863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28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25400</xdr:rowOff>
    </xdr:from>
    <xdr:to>
      <xdr:col>11</xdr:col>
      <xdr:colOff>82550</xdr:colOff>
      <xdr:row>59</xdr:row>
      <xdr:rowOff>127000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2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109855</xdr:rowOff>
    </xdr:from>
    <xdr:to>
      <xdr:col>7</xdr:col>
      <xdr:colOff>31750</xdr:colOff>
      <xdr:row>60</xdr:row>
      <xdr:rowOff>40005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24782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1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[398,771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や災害などの対策事業にかかる人件費・物件費等が減少したが、経常経費の抑制に努めているものの、人件費は人事院勧告に伴う給与改定により大きく増加。物件費についても増加傾向にあり、今後、ＤＸの推進等によるクラウドやソフトウェアの使用料、保守委託料等による増加も見込まれているため、事業の見直し等により、更なる歳出の適性化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53953</xdr:rowOff>
    </xdr:from>
    <xdr:to>
      <xdr:col>23</xdr:col>
      <xdr:colOff>133350</xdr:colOff>
      <xdr:row>85</xdr:row>
      <xdr:rowOff>28043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455753"/>
          <a:ext cx="838200" cy="14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44790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3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53953</xdr:rowOff>
    </xdr:from>
    <xdr:to>
      <xdr:col>19</xdr:col>
      <xdr:colOff>133350</xdr:colOff>
      <xdr:row>84</xdr:row>
      <xdr:rowOff>64311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455753"/>
          <a:ext cx="889000" cy="1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70666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8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79287</xdr:rowOff>
    </xdr:from>
    <xdr:to>
      <xdr:col>15</xdr:col>
      <xdr:colOff>82550</xdr:colOff>
      <xdr:row>84</xdr:row>
      <xdr:rowOff>64311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309637"/>
          <a:ext cx="889000" cy="15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40618</xdr:rowOff>
    </xdr:from>
    <xdr:to>
      <xdr:col>11</xdr:col>
      <xdr:colOff>31750</xdr:colOff>
      <xdr:row>83</xdr:row>
      <xdr:rowOff>79287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270968"/>
          <a:ext cx="889000" cy="3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157622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148693</xdr:rowOff>
    </xdr:from>
    <xdr:to>
      <xdr:col>23</xdr:col>
      <xdr:colOff>184150</xdr:colOff>
      <xdr:row>85</xdr:row>
      <xdr:rowOff>78843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55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120770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522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3153</xdr:rowOff>
    </xdr:from>
    <xdr:to>
      <xdr:col>19</xdr:col>
      <xdr:colOff>184150</xdr:colOff>
      <xdr:row>84</xdr:row>
      <xdr:rowOff>104753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40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89530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491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13511</xdr:rowOff>
    </xdr:from>
    <xdr:to>
      <xdr:col>15</xdr:col>
      <xdr:colOff>133350</xdr:colOff>
      <xdr:row>84</xdr:row>
      <xdr:rowOff>115111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41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99888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50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28487</xdr:rowOff>
    </xdr:from>
    <xdr:to>
      <xdr:col>11</xdr:col>
      <xdr:colOff>82550</xdr:colOff>
      <xdr:row>83</xdr:row>
      <xdr:rowOff>130087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25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114864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345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161268</xdr:rowOff>
    </xdr:from>
    <xdr:to>
      <xdr:col>7</xdr:col>
      <xdr:colOff>31750</xdr:colOff>
      <xdr:row>83</xdr:row>
      <xdr:rowOff>91418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22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76195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30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類似団体平均を下回る状態が続いている。</a:t>
          </a:r>
        </a:p>
        <a:p>
          <a:r>
            <a:rPr kumimoji="1" lang="ja-JP" altLang="en-US" sz="1300">
              <a:latin typeface="ＭＳ Ｐゴシック" panose="020B0600070205080204" pitchFamily="50" charset="-128"/>
              <a:ea typeface="ＭＳ Ｐゴシック" panose="020B0600070205080204" pitchFamily="50" charset="-128"/>
            </a:rPr>
            <a:t>　今後も引き続き、人事評価制度による勤務評定に基づいた昇給制度等により、更なる給与の適正化に努める。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20461</xdr:rowOff>
    </xdr:from>
    <xdr:to>
      <xdr:col>81</xdr:col>
      <xdr:colOff>44450</xdr:colOff>
      <xdr:row>82</xdr:row>
      <xdr:rowOff>50095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3907911"/>
          <a:ext cx="8382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20461</xdr:rowOff>
    </xdr:from>
    <xdr:to>
      <xdr:col>77</xdr:col>
      <xdr:colOff>44450</xdr:colOff>
      <xdr:row>82</xdr:row>
      <xdr:rowOff>90311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390791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90311</xdr:rowOff>
    </xdr:from>
    <xdr:to>
      <xdr:col>72</xdr:col>
      <xdr:colOff>203200</xdr:colOff>
      <xdr:row>82</xdr:row>
      <xdr:rowOff>117122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1492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103716</xdr:rowOff>
    </xdr:from>
    <xdr:to>
      <xdr:col>68</xdr:col>
      <xdr:colOff>152400</xdr:colOff>
      <xdr:row>82</xdr:row>
      <xdr:rowOff>117122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1626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170745</xdr:rowOff>
    </xdr:from>
    <xdr:to>
      <xdr:col>81</xdr:col>
      <xdr:colOff>95250</xdr:colOff>
      <xdr:row>82</xdr:row>
      <xdr:rowOff>100895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15822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390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141111</xdr:rowOff>
    </xdr:from>
    <xdr:to>
      <xdr:col>77</xdr:col>
      <xdr:colOff>95250</xdr:colOff>
      <xdr:row>81</xdr:row>
      <xdr:rowOff>71261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385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81438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62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39511</xdr:rowOff>
    </xdr:from>
    <xdr:to>
      <xdr:col>73</xdr:col>
      <xdr:colOff>44450</xdr:colOff>
      <xdr:row>82</xdr:row>
      <xdr:rowOff>141111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0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151288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86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66322</xdr:rowOff>
    </xdr:from>
    <xdr:to>
      <xdr:col>68</xdr:col>
      <xdr:colOff>203200</xdr:colOff>
      <xdr:row>82</xdr:row>
      <xdr:rowOff>167922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6649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89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52916</xdr:rowOff>
    </xdr:from>
    <xdr:to>
      <xdr:col>64</xdr:col>
      <xdr:colOff>152400</xdr:colOff>
      <xdr:row>82</xdr:row>
      <xdr:rowOff>154516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164693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７年１月の町村合併の際、類似団体平均を大きく上回り、以降、集中改革プランに基づく定員適正化計画により平成２２年度から平成２６年度末までに１４人削減する目標を３人上回り、１７人削減した。</a:t>
          </a:r>
        </a:p>
        <a:p>
          <a:r>
            <a:rPr kumimoji="1" lang="ja-JP" altLang="en-US" sz="1300">
              <a:latin typeface="ＭＳ Ｐゴシック" panose="020B0600070205080204" pitchFamily="50" charset="-128"/>
              <a:ea typeface="ＭＳ Ｐゴシック" panose="020B0600070205080204" pitchFamily="50" charset="-128"/>
            </a:rPr>
            <a:t>　しかし、依然として類似団体平均を大幅に上回っているが、人口減少や行政ニーズの多様化など変化に対応するため一定以上の職員数確保の必要はあるため、南越前町定員適正化計画に基づき職員数の適正管理を行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135890</xdr:rowOff>
    </xdr:from>
    <xdr:to>
      <xdr:col>81</xdr:col>
      <xdr:colOff>44450</xdr:colOff>
      <xdr:row>65</xdr:row>
      <xdr:rowOff>94283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1108690"/>
          <a:ext cx="838200" cy="12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18463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05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130145</xdr:rowOff>
    </xdr:from>
    <xdr:to>
      <xdr:col>77</xdr:col>
      <xdr:colOff>44450</xdr:colOff>
      <xdr:row>64</xdr:row>
      <xdr:rowOff>135890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1102945"/>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117505</xdr:rowOff>
    </xdr:from>
    <xdr:to>
      <xdr:col>72</xdr:col>
      <xdr:colOff>203200</xdr:colOff>
      <xdr:row>64</xdr:row>
      <xdr:rowOff>130145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1090305"/>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59707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85332</xdr:rowOff>
    </xdr:from>
    <xdr:to>
      <xdr:col>68</xdr:col>
      <xdr:colOff>152400</xdr:colOff>
      <xdr:row>64</xdr:row>
      <xdr:rowOff>117505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1058132"/>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47068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13745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43483</xdr:rowOff>
    </xdr:from>
    <xdr:to>
      <xdr:col>81</xdr:col>
      <xdr:colOff>95250</xdr:colOff>
      <xdr:row>65</xdr:row>
      <xdr:rowOff>145083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118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15560</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1159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85090</xdr:rowOff>
    </xdr:from>
    <xdr:to>
      <xdr:col>77</xdr:col>
      <xdr:colOff>95250</xdr:colOff>
      <xdr:row>65</xdr:row>
      <xdr:rowOff>15240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17</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79345</xdr:rowOff>
    </xdr:from>
    <xdr:to>
      <xdr:col>73</xdr:col>
      <xdr:colOff>44450</xdr:colOff>
      <xdr:row>65</xdr:row>
      <xdr:rowOff>9495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10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165722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113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66705</xdr:rowOff>
    </xdr:from>
    <xdr:to>
      <xdr:col>68</xdr:col>
      <xdr:colOff>203200</xdr:colOff>
      <xdr:row>64</xdr:row>
      <xdr:rowOff>168305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103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153082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112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34532</xdr:rowOff>
    </xdr:from>
    <xdr:to>
      <xdr:col>64</xdr:col>
      <xdr:colOff>152400</xdr:colOff>
      <xdr:row>64</xdr:row>
      <xdr:rowOff>136132</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100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120909</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109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村合併前後の大規模事業の実施により発行した地方債の償還が一部終了し、また償還年数の長かった公営企業債も徐々に償還が終了してきていることもあり、一時期高い水準だった実質公債費比率は、ここ数年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％台で推移している。</a:t>
          </a:r>
        </a:p>
        <a:p>
          <a:r>
            <a:rPr kumimoji="1" lang="ja-JP" altLang="en-US" sz="1300">
              <a:latin typeface="ＭＳ Ｐゴシック" panose="020B0600070205080204" pitchFamily="50" charset="-128"/>
              <a:ea typeface="ＭＳ Ｐゴシック" panose="020B0600070205080204" pitchFamily="50" charset="-128"/>
            </a:rPr>
            <a:t>　また、平成２２年度以降は年間地方債発行額を６億円以内としていることも実質公債費率に影響している。一方で災害復旧・防災・観光・定住対策に伴う大規模事業の取組に伴い、前年より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ポイント上昇している。今後も実質公債費率の上昇が見込まれる。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9374</xdr:rowOff>
    </xdr:from>
    <xdr:to>
      <xdr:col>81</xdr:col>
      <xdr:colOff>44450</xdr:colOff>
      <xdr:row>37</xdr:row>
      <xdr:rowOff>55336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353024"/>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9374</xdr:rowOff>
    </xdr:from>
    <xdr:to>
      <xdr:col>77</xdr:col>
      <xdr:colOff>44450</xdr:colOff>
      <xdr:row>37</xdr:row>
      <xdr:rowOff>43845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35302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43845</xdr:rowOff>
    </xdr:from>
    <xdr:to>
      <xdr:col>72</xdr:col>
      <xdr:colOff>203200</xdr:colOff>
      <xdr:row>37</xdr:row>
      <xdr:rowOff>170241</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387495"/>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170241</xdr:rowOff>
    </xdr:from>
    <xdr:to>
      <xdr:col>68</xdr:col>
      <xdr:colOff>152400</xdr:colOff>
      <xdr:row>39</xdr:row>
      <xdr:rowOff>80131</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513891"/>
          <a:ext cx="889000" cy="25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4536</xdr:rowOff>
    </xdr:from>
    <xdr:to>
      <xdr:col>81</xdr:col>
      <xdr:colOff>95250</xdr:colOff>
      <xdr:row>37</xdr:row>
      <xdr:rowOff>106136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97263</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130024</xdr:rowOff>
    </xdr:from>
    <xdr:to>
      <xdr:col>77</xdr:col>
      <xdr:colOff>95250</xdr:colOff>
      <xdr:row>37</xdr:row>
      <xdr:rowOff>60174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70351</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07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164495</xdr:rowOff>
    </xdr:from>
    <xdr:to>
      <xdr:col>73</xdr:col>
      <xdr:colOff>44450</xdr:colOff>
      <xdr:row>37</xdr:row>
      <xdr:rowOff>94645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3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104822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10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119440</xdr:rowOff>
    </xdr:from>
    <xdr:to>
      <xdr:col>68</xdr:col>
      <xdr:colOff>203200</xdr:colOff>
      <xdr:row>38</xdr:row>
      <xdr:rowOff>49591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463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59767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23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29331</xdr:rowOff>
    </xdr:from>
    <xdr:to>
      <xdr:col>64</xdr:col>
      <xdr:colOff>152400</xdr:colOff>
      <xdr:row>39</xdr:row>
      <xdr:rowOff>130931</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141108</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平成２２年度から年間地方債発行額の上限を６億円としたことにより地方債残高が減少したため、将来負担比率は無し（マイナス）となっている。</a:t>
          </a:r>
        </a:p>
        <a:p>
          <a:r>
            <a:rPr kumimoji="1" lang="ja-JP" altLang="en-US" sz="1300">
              <a:latin typeface="ＭＳ Ｐゴシック" panose="020B0600070205080204" pitchFamily="50" charset="-128"/>
              <a:ea typeface="ＭＳ Ｐゴシック" panose="020B0600070205080204" pitchFamily="50" charset="-128"/>
            </a:rPr>
            <a:t>　財政調整基金が標準財政規模に比べ比較的大きいことも、将来負担比率がマイナスである要因である。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9,448
9,359
343.69
13,313,826
12,390,435
668,364
5,293,547
6,658,694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人件費に係る経常収支比率は、町村合併以降、職員数の適正管理を実施しており、類似団体の平均とほぼ同様に推移している。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64135</xdr:rowOff>
    </xdr:from>
    <xdr:to>
      <xdr:col>24</xdr:col>
      <xdr:colOff>25400</xdr:colOff>
      <xdr:row>36</xdr:row>
      <xdr:rowOff>12700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6064885"/>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35560</xdr:rowOff>
    </xdr:from>
    <xdr:to>
      <xdr:col>19</xdr:col>
      <xdr:colOff>187325</xdr:colOff>
      <xdr:row>35</xdr:row>
      <xdr:rowOff>64135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60363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29845</xdr:rowOff>
    </xdr:from>
    <xdr:to>
      <xdr:col>15</xdr:col>
      <xdr:colOff>98425</xdr:colOff>
      <xdr:row>35</xdr:row>
      <xdr:rowOff>35560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60305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29845</xdr:rowOff>
    </xdr:from>
    <xdr:to>
      <xdr:col>11</xdr:col>
      <xdr:colOff>9525</xdr:colOff>
      <xdr:row>35</xdr:row>
      <xdr:rowOff>127000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603059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105427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xdr:rowOff>
    </xdr:from>
    <xdr:to>
      <xdr:col>20</xdr:col>
      <xdr:colOff>38100</xdr:colOff>
      <xdr:row>35</xdr:row>
      <xdr:rowOff>114935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99712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10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156210</xdr:rowOff>
    </xdr:from>
    <xdr:to>
      <xdr:col>15</xdr:col>
      <xdr:colOff>149225</xdr:colOff>
      <xdr:row>35</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71137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150495</xdr:rowOff>
    </xdr:from>
    <xdr:to>
      <xdr:col>11</xdr:col>
      <xdr:colOff>60325</xdr:colOff>
      <xdr:row>35</xdr:row>
      <xdr:rowOff>80645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9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65422</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066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76200</xdr:rowOff>
    </xdr:from>
    <xdr:to>
      <xdr:col>6</xdr:col>
      <xdr:colOff>171450</xdr:colOff>
      <xdr:row>36</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は、近年、類似団体の平均を上回る傾向にある。令和６年度においては災害関係の物件費は減少したものの、物価高騰や人件費増による教育施設や保育施設の給食業務委託の増やスクールバス運行業務委託、有害鳥獣駆除にかかる報償費等により前年度並みとなった。　　</a:t>
          </a:r>
        </a:p>
        <a:p>
          <a:r>
            <a:rPr kumimoji="1" lang="ja-JP" altLang="en-US" sz="1200">
              <a:latin typeface="ＭＳ Ｐゴシック" panose="020B0600070205080204" pitchFamily="50" charset="-128"/>
              <a:ea typeface="ＭＳ Ｐゴシック" panose="020B0600070205080204" pitchFamily="50" charset="-128"/>
            </a:rPr>
            <a:t>　物件費削減を進めるために、町内に存在する採算性や機能性の低い類似した施設の今後のあり方について、公共施設総合管理計画をもとに統廃合及び民間委託等適切な施策を具現化していく。</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67564</xdr:rowOff>
    </xdr:from>
    <xdr:to>
      <xdr:col>82</xdr:col>
      <xdr:colOff>107950</xdr:colOff>
      <xdr:row>16</xdr:row>
      <xdr:rowOff>76708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107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67564</xdr:rowOff>
    </xdr:from>
    <xdr:to>
      <xdr:col>78</xdr:col>
      <xdr:colOff>69850</xdr:colOff>
      <xdr:row>16</xdr:row>
      <xdr:rowOff>67564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810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16</xdr:row>
      <xdr:rowOff>67564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6446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664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169435</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74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xdr:rowOff>
    </xdr:from>
    <xdr:to>
      <xdr:col>78</xdr:col>
      <xdr:colOff>120650</xdr:colOff>
      <xdr:row>16</xdr:row>
      <xdr:rowOff>118364</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103141</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4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xdr:rowOff>
    </xdr:from>
    <xdr:to>
      <xdr:col>74</xdr:col>
      <xdr:colOff>31750</xdr:colOff>
      <xdr:row>16</xdr:row>
      <xdr:rowOff>118364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103141</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84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128287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128287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扶助費に係る経常収支比率は、類似団体の平均とほぼ同様に推移している。</a:t>
          </a:r>
        </a:p>
        <a:p>
          <a:r>
            <a:rPr kumimoji="1" lang="ja-JP" altLang="en-US" sz="1300">
              <a:latin typeface="ＭＳ Ｐゴシック" panose="020B0600070205080204" pitchFamily="50" charset="-128"/>
              <a:ea typeface="ＭＳ Ｐゴシック" panose="020B0600070205080204" pitchFamily="50" charset="-128"/>
            </a:rPr>
            <a:t>　しかし、今後は、子育て対策の増や超高齢社会への対応など、社会保障関係費用の伸びとともに比率も高くなってくると予想される。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69850</xdr:rowOff>
    </xdr:from>
    <xdr:to>
      <xdr:col>24</xdr:col>
      <xdr:colOff>25400</xdr:colOff>
      <xdr:row>56</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671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56</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671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35577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19050</xdr:rowOff>
    </xdr:from>
    <xdr:to>
      <xdr:col>20</xdr:col>
      <xdr:colOff>38100</xdr:colOff>
      <xdr:row>56</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災害復旧事業の進捗に伴う林道修繕等の完了により０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６ポイントの減となり、類似団体平均と同様の数値となった。</a:t>
          </a:r>
        </a:p>
        <a:p>
          <a:r>
            <a:rPr kumimoji="1" lang="ja-JP" altLang="en-US" sz="1300">
              <a:latin typeface="ＭＳ Ｐゴシック" panose="020B0600070205080204" pitchFamily="50" charset="-128"/>
              <a:ea typeface="ＭＳ Ｐゴシック" panose="020B0600070205080204" pitchFamily="50" charset="-128"/>
            </a:rPr>
            <a:t>　また、建築年数を重ねた公共施設を多く抱える当町にとっては、今後、維持補修に要する経費が大きくなってくることが予想されるため、公共施設の適正管理や財政負担の軽減や平準化に努める。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139700</xdr:rowOff>
    </xdr:from>
    <xdr:to>
      <xdr:col>82</xdr:col>
      <xdr:colOff>107950</xdr:colOff>
      <xdr:row>57</xdr:row>
      <xdr:rowOff>44450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740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152400</xdr:rowOff>
    </xdr:from>
    <xdr:to>
      <xdr:col>78</xdr:col>
      <xdr:colOff>69850</xdr:colOff>
      <xdr:row>57</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753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152400</xdr:rowOff>
    </xdr:from>
    <xdr:to>
      <xdr:col>73</xdr:col>
      <xdr:colOff>180975</xdr:colOff>
      <xdr:row>58</xdr:row>
      <xdr:rowOff>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9753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58</xdr:row>
      <xdr:rowOff>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004800" y="9804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88900</xdr:rowOff>
    </xdr:from>
    <xdr:to>
      <xdr:col>82</xdr:col>
      <xdr:colOff>158750</xdr:colOff>
      <xdr:row>57</xdr:row>
      <xdr:rowOff>19050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60977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165100</xdr:rowOff>
    </xdr:from>
    <xdr:to>
      <xdr:col>78</xdr:col>
      <xdr:colOff>120650</xdr:colOff>
      <xdr:row>57</xdr:row>
      <xdr:rowOff>95250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105427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101600</xdr:rowOff>
    </xdr:from>
    <xdr:to>
      <xdr:col>74</xdr:col>
      <xdr:colOff>31750</xdr:colOff>
      <xdr:row>57</xdr:row>
      <xdr:rowOff>31750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41927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60977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補助費等に係る経常収支比率は、例年、類似団体の平均より低い傾向にあり、令和６年度も引き続き、物価高騰に対する社会福祉施設への支援や定額減税給付金等により、前年度に比べ０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６ポイントの増となった。</a:t>
          </a:r>
        </a:p>
        <a:p>
          <a:r>
            <a:rPr kumimoji="1" lang="ja-JP" altLang="en-US" sz="1300">
              <a:latin typeface="ＭＳ Ｐゴシック" panose="020B0600070205080204" pitchFamily="50" charset="-128"/>
              <a:ea typeface="ＭＳ Ｐゴシック" panose="020B0600070205080204" pitchFamily="50" charset="-128"/>
            </a:rPr>
            <a:t>　目的を達成した事業に対するものや、類似した補助金等、必要性の低い補助金については、見直しを行い、新規政策による補助金等については、費用対効果をしっかり見極め適切な制度実施に努める。</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16510</xdr:rowOff>
    </xdr:from>
    <xdr:to>
      <xdr:col>82</xdr:col>
      <xdr:colOff>107950</xdr:colOff>
      <xdr:row>35</xdr:row>
      <xdr:rowOff>62230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017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111760</xdr:rowOff>
    </xdr:from>
    <xdr:to>
      <xdr:col>78</xdr:col>
      <xdr:colOff>69850</xdr:colOff>
      <xdr:row>35</xdr:row>
      <xdr:rowOff>16510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59410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33037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43180</xdr:rowOff>
    </xdr:from>
    <xdr:to>
      <xdr:col>73</xdr:col>
      <xdr:colOff>180975</xdr:colOff>
      <xdr:row>34</xdr:row>
      <xdr:rowOff>111760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872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113047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43180</xdr:rowOff>
    </xdr:from>
    <xdr:to>
      <xdr:col>69</xdr:col>
      <xdr:colOff>92075</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872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97807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11430</xdr:rowOff>
    </xdr:from>
    <xdr:to>
      <xdr:col>82</xdr:col>
      <xdr:colOff>158750</xdr:colOff>
      <xdr:row>35</xdr:row>
      <xdr:rowOff>113030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27957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137160</xdr:rowOff>
    </xdr:from>
    <xdr:to>
      <xdr:col>78</xdr:col>
      <xdr:colOff>120650</xdr:colOff>
      <xdr:row>35</xdr:row>
      <xdr:rowOff>67310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77487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73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60960</xdr:rowOff>
    </xdr:from>
    <xdr:to>
      <xdr:col>74</xdr:col>
      <xdr:colOff>31750</xdr:colOff>
      <xdr:row>34</xdr:row>
      <xdr:rowOff>162560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163830</xdr:rowOff>
    </xdr:from>
    <xdr:to>
      <xdr:col>69</xdr:col>
      <xdr:colOff>142875</xdr:colOff>
      <xdr:row>34</xdr:row>
      <xdr:rowOff>93980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104157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町村合併前後に大規模建設事業を行い、地方債を多く発行しており、その元利償還額が膨らんだことにより類似団体の平均を大きく上回っていた。年間地方債発行額の上限を設定して財政健全化を目指してきたことで、公債費比率が年々減少していたが、災害復旧・防災・観光・定住対策に伴う大規模事業の取組に伴い、今後も増加が見込まれ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76</xdr:row>
      <xdr:rowOff>108713</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129768"/>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99568</xdr:rowOff>
    </xdr:from>
    <xdr:to>
      <xdr:col>19</xdr:col>
      <xdr:colOff>187325</xdr:colOff>
      <xdr:row>76</xdr:row>
      <xdr:rowOff>117856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1297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117856</xdr:rowOff>
    </xdr:from>
    <xdr:to>
      <xdr:col>15</xdr:col>
      <xdr:colOff>98425</xdr:colOff>
      <xdr:row>76</xdr:row>
      <xdr:rowOff>140715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1480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140715</xdr:rowOff>
    </xdr:from>
    <xdr:to>
      <xdr:col>11</xdr:col>
      <xdr:colOff>9525</xdr:colOff>
      <xdr:row>77</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70915"/>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57913</xdr:rowOff>
    </xdr:from>
    <xdr:to>
      <xdr:col>24</xdr:col>
      <xdr:colOff>76200</xdr:colOff>
      <xdr:row>76</xdr:row>
      <xdr:rowOff>159513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74439</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48768</xdr:rowOff>
    </xdr:from>
    <xdr:to>
      <xdr:col>20</xdr:col>
      <xdr:colOff>38100</xdr:colOff>
      <xdr:row>76</xdr:row>
      <xdr:rowOff>150368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160545</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67056</xdr:rowOff>
    </xdr:from>
    <xdr:to>
      <xdr:col>15</xdr:col>
      <xdr:colOff>149225</xdr:colOff>
      <xdr:row>76</xdr:row>
      <xdr:rowOff>168656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7383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89915</xdr:rowOff>
    </xdr:from>
    <xdr:to>
      <xdr:col>11</xdr:col>
      <xdr:colOff>60325</xdr:colOff>
      <xdr:row>77</xdr:row>
      <xdr:rowOff>20065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30243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公債費以外に係る経常収支比率は、昨年より２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３ポイント増となり類似団体上回っている。</a:t>
          </a:r>
        </a:p>
        <a:p>
          <a:r>
            <a:rPr kumimoji="1" lang="ja-JP" altLang="en-US" sz="1300">
              <a:latin typeface="ＭＳ Ｐゴシック" panose="020B0600070205080204" pitchFamily="50" charset="-128"/>
              <a:ea typeface="ＭＳ Ｐゴシック" panose="020B0600070205080204" pitchFamily="50" charset="-128"/>
            </a:rPr>
            <a:t>　主に災害復旧、物件費、維持補修および町内に存在する採算性や機能性の低い施設の維持管理に費用が掛かっているためである。</a:t>
          </a:r>
        </a:p>
        <a:p>
          <a:r>
            <a:rPr kumimoji="1" lang="ja-JP" altLang="en-US" sz="1300">
              <a:latin typeface="ＭＳ Ｐゴシック" panose="020B0600070205080204" pitchFamily="50" charset="-128"/>
              <a:ea typeface="ＭＳ Ｐゴシック" panose="020B0600070205080204" pitchFamily="50" charset="-128"/>
            </a:rPr>
            <a:t>　公共施設総合管理計画をもとに統廃合及び民間委託等適切な施策による経費削減を目指していく。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110998</xdr:rowOff>
    </xdr:from>
    <xdr:to>
      <xdr:col>82</xdr:col>
      <xdr:colOff>107950</xdr:colOff>
      <xdr:row>75</xdr:row>
      <xdr:rowOff>163576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969748"/>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67564</xdr:rowOff>
    </xdr:from>
    <xdr:to>
      <xdr:col>78</xdr:col>
      <xdr:colOff>69850</xdr:colOff>
      <xdr:row>75</xdr:row>
      <xdr:rowOff>110998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92631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5842</xdr:rowOff>
    </xdr:from>
    <xdr:to>
      <xdr:col>73</xdr:col>
      <xdr:colOff>180975</xdr:colOff>
      <xdr:row>75</xdr:row>
      <xdr:rowOff>67564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6459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5842</xdr:rowOff>
    </xdr:from>
    <xdr:to>
      <xdr:col>69</xdr:col>
      <xdr:colOff>92075</xdr:colOff>
      <xdr:row>75</xdr:row>
      <xdr:rowOff>35560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6459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112776</xdr:rowOff>
    </xdr:from>
    <xdr:to>
      <xdr:col>82</xdr:col>
      <xdr:colOff>158750</xdr:colOff>
      <xdr:row>76</xdr:row>
      <xdr:rowOff>42926</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7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84853</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43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60198</xdr:rowOff>
    </xdr:from>
    <xdr:to>
      <xdr:col>78</xdr:col>
      <xdr:colOff>120650</xdr:colOff>
      <xdr:row>75</xdr:row>
      <xdr:rowOff>161798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146575</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005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16764</xdr:rowOff>
    </xdr:from>
    <xdr:to>
      <xdr:col>74</xdr:col>
      <xdr:colOff>31750</xdr:colOff>
      <xdr:row>75</xdr:row>
      <xdr:rowOff>118364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7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103140</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6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126492</xdr:rowOff>
    </xdr:from>
    <xdr:to>
      <xdr:col>69</xdr:col>
      <xdr:colOff>142875</xdr:colOff>
      <xdr:row>75</xdr:row>
      <xdr:rowOff>56642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41419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156210</xdr:rowOff>
    </xdr:from>
    <xdr:to>
      <xdr:col>65</xdr:col>
      <xdr:colOff>53975</xdr:colOff>
      <xdr:row>75</xdr:row>
      <xdr:rowOff>86360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71137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59279</xdr:rowOff>
    </xdr:from>
    <xdr:to>
      <xdr:col>29</xdr:col>
      <xdr:colOff>127000</xdr:colOff>
      <xdr:row>17</xdr:row>
      <xdr:rowOff>6341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850104"/>
          <a:ext cx="647700" cy="118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103600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3065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6341</xdr:rowOff>
    </xdr:from>
    <xdr:to>
      <xdr:col>26</xdr:col>
      <xdr:colOff>50800</xdr:colOff>
      <xdr:row>17</xdr:row>
      <xdr:rowOff>48312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968616"/>
          <a:ext cx="698500" cy="41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241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48312</xdr:rowOff>
    </xdr:from>
    <xdr:to>
      <xdr:col>22</xdr:col>
      <xdr:colOff>114300</xdr:colOff>
      <xdr:row>17</xdr:row>
      <xdr:rowOff>68657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010587"/>
          <a:ext cx="698500" cy="20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68657</xdr:rowOff>
    </xdr:from>
    <xdr:to>
      <xdr:col>18</xdr:col>
      <xdr:colOff>177800</xdr:colOff>
      <xdr:row>17</xdr:row>
      <xdr:rowOff>79876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030932"/>
          <a:ext cx="698500" cy="11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161362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29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32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8479</xdr:rowOff>
    </xdr:from>
    <xdr:to>
      <xdr:col>29</xdr:col>
      <xdr:colOff>177800</xdr:colOff>
      <xdr:row>16</xdr:row>
      <xdr:rowOff>110079</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799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25006</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64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126991</xdr:rowOff>
    </xdr:from>
    <xdr:to>
      <xdr:col>26</xdr:col>
      <xdr:colOff>101600</xdr:colOff>
      <xdr:row>17</xdr:row>
      <xdr:rowOff>57141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917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67318</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68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168962</xdr:rowOff>
    </xdr:from>
    <xdr:to>
      <xdr:col>22</xdr:col>
      <xdr:colOff>165100</xdr:colOff>
      <xdr:row>17</xdr:row>
      <xdr:rowOff>99112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959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109289</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728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17857</xdr:rowOff>
    </xdr:from>
    <xdr:to>
      <xdr:col>19</xdr:col>
      <xdr:colOff>38100</xdr:colOff>
      <xdr:row>17</xdr:row>
      <xdr:rowOff>119457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980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129634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74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29076</xdr:rowOff>
    </xdr:from>
    <xdr:to>
      <xdr:col>15</xdr:col>
      <xdr:colOff>101600</xdr:colOff>
      <xdr:row>17</xdr:row>
      <xdr:rowOff>130676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991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140853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76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90539</xdr:rowOff>
    </xdr:from>
    <xdr:to>
      <xdr:col>29</xdr:col>
      <xdr:colOff>127000</xdr:colOff>
      <xdr:row>37</xdr:row>
      <xdr:rowOff>147254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003800" y="7215239"/>
          <a:ext cx="647700" cy="56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81349</xdr:rowOff>
    </xdr:from>
    <xdr:to>
      <xdr:col>26</xdr:col>
      <xdr:colOff>50800</xdr:colOff>
      <xdr:row>37</xdr:row>
      <xdr:rowOff>147254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305300" y="7206049"/>
          <a:ext cx="698500" cy="65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81349</xdr:rowOff>
    </xdr:from>
    <xdr:to>
      <xdr:col>22</xdr:col>
      <xdr:colOff>114300</xdr:colOff>
      <xdr:row>37</xdr:row>
      <xdr:rowOff>212930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7206049"/>
          <a:ext cx="698500" cy="131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89967</xdr:rowOff>
    </xdr:from>
    <xdr:to>
      <xdr:col>18</xdr:col>
      <xdr:colOff>177800</xdr:colOff>
      <xdr:row>37</xdr:row>
      <xdr:rowOff>212930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2908300" y="7214667"/>
          <a:ext cx="698500" cy="122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39739</xdr:rowOff>
    </xdr:from>
    <xdr:to>
      <xdr:col>29</xdr:col>
      <xdr:colOff>177800</xdr:colOff>
      <xdr:row>37</xdr:row>
      <xdr:rowOff>141339</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7164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119766</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707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96454</xdr:rowOff>
    </xdr:from>
    <xdr:to>
      <xdr:col>26</xdr:col>
      <xdr:colOff>101600</xdr:colOff>
      <xdr:row>37</xdr:row>
      <xdr:rowOff>198054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7221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182831</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730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30549</xdr:rowOff>
    </xdr:from>
    <xdr:to>
      <xdr:col>22</xdr:col>
      <xdr:colOff>165100</xdr:colOff>
      <xdr:row>37</xdr:row>
      <xdr:rowOff>132149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7155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116926</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724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162130</xdr:rowOff>
    </xdr:from>
    <xdr:to>
      <xdr:col>19</xdr:col>
      <xdr:colOff>38100</xdr:colOff>
      <xdr:row>37</xdr:row>
      <xdr:rowOff>263730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7286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248507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737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39167</xdr:rowOff>
    </xdr:from>
    <xdr:to>
      <xdr:col>15</xdr:col>
      <xdr:colOff>101600</xdr:colOff>
      <xdr:row>37</xdr:row>
      <xdr:rowOff>140767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7163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125544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7250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9,448
9,359
343.69
13,313,826
12,390,435
668,364
5,293,547
6,658,694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155658</xdr:rowOff>
    </xdr:from>
    <xdr:to>
      <xdr:col>24</xdr:col>
      <xdr:colOff>63500</xdr:colOff>
      <xdr:row>34</xdr:row>
      <xdr:rowOff>24290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42058"/>
          <a:ext cx="838200" cy="21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24290</xdr:rowOff>
    </xdr:from>
    <xdr:to>
      <xdr:col>19</xdr:col>
      <xdr:colOff>177800</xdr:colOff>
      <xdr:row>34</xdr:row>
      <xdr:rowOff>62444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53590"/>
          <a:ext cx="889000" cy="3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62444</xdr:rowOff>
    </xdr:from>
    <xdr:to>
      <xdr:col>15</xdr:col>
      <xdr:colOff>50800</xdr:colOff>
      <xdr:row>34</xdr:row>
      <xdr:rowOff>98302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91744"/>
          <a:ext cx="889000" cy="3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98302</xdr:rowOff>
    </xdr:from>
    <xdr:to>
      <xdr:col>10</xdr:col>
      <xdr:colOff>114300</xdr:colOff>
      <xdr:row>34</xdr:row>
      <xdr:rowOff>165662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27602"/>
          <a:ext cx="889000" cy="6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59163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104858</xdr:rowOff>
    </xdr:from>
    <xdr:to>
      <xdr:col>24</xdr:col>
      <xdr:colOff>114300</xdr:colOff>
      <xdr:row>33</xdr:row>
      <xdr:rowOff>35008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9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127735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4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144940</xdr:rowOff>
    </xdr:from>
    <xdr:to>
      <xdr:col>20</xdr:col>
      <xdr:colOff>38100</xdr:colOff>
      <xdr:row>34</xdr:row>
      <xdr:rowOff>75090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0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91617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7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11644</xdr:rowOff>
    </xdr:from>
    <xdr:to>
      <xdr:col>15</xdr:col>
      <xdr:colOff>101600</xdr:colOff>
      <xdr:row>34</xdr:row>
      <xdr:rowOff>113244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4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129771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1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47502</xdr:rowOff>
    </xdr:from>
    <xdr:to>
      <xdr:col>10</xdr:col>
      <xdr:colOff>165100</xdr:colOff>
      <xdr:row>34</xdr:row>
      <xdr:rowOff>149102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7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165629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52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114862</xdr:rowOff>
    </xdr:from>
    <xdr:to>
      <xdr:col>6</xdr:col>
      <xdr:colOff>38100</xdr:colOff>
      <xdr:row>35</xdr:row>
      <xdr:rowOff>45012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4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61539</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719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20162</xdr:rowOff>
    </xdr:from>
    <xdr:to>
      <xdr:col>24</xdr:col>
      <xdr:colOff>63500</xdr:colOff>
      <xdr:row>55</xdr:row>
      <xdr:rowOff>64868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449912"/>
          <a:ext cx="838200" cy="4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28614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29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154753</xdr:rowOff>
    </xdr:from>
    <xdr:to>
      <xdr:col>19</xdr:col>
      <xdr:colOff>177800</xdr:colOff>
      <xdr:row>55</xdr:row>
      <xdr:rowOff>64868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413053"/>
          <a:ext cx="889000" cy="8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154753</xdr:rowOff>
    </xdr:from>
    <xdr:to>
      <xdr:col>15</xdr:col>
      <xdr:colOff>50800</xdr:colOff>
      <xdr:row>55</xdr:row>
      <xdr:rowOff>170157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413053"/>
          <a:ext cx="889000" cy="18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170157</xdr:rowOff>
    </xdr:from>
    <xdr:to>
      <xdr:col>10</xdr:col>
      <xdr:colOff>114300</xdr:colOff>
      <xdr:row>56</xdr:row>
      <xdr:rowOff>3523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599907"/>
          <a:ext cx="889000" cy="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84823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140812</xdr:rowOff>
    </xdr:from>
    <xdr:to>
      <xdr:col>24</xdr:col>
      <xdr:colOff>114300</xdr:colOff>
      <xdr:row>55</xdr:row>
      <xdr:rowOff>70962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39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163689</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250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14068</xdr:rowOff>
    </xdr:from>
    <xdr:to>
      <xdr:col>20</xdr:col>
      <xdr:colOff>38100</xdr:colOff>
      <xdr:row>55</xdr:row>
      <xdr:rowOff>115668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44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132195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21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103953</xdr:rowOff>
    </xdr:from>
    <xdr:to>
      <xdr:col>15</xdr:col>
      <xdr:colOff>101600</xdr:colOff>
      <xdr:row>55</xdr:row>
      <xdr:rowOff>34103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36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50630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137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119357</xdr:rowOff>
    </xdr:from>
    <xdr:to>
      <xdr:col>10</xdr:col>
      <xdr:colOff>165100</xdr:colOff>
      <xdr:row>56</xdr:row>
      <xdr:rowOff>49507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54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66034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32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124173</xdr:rowOff>
    </xdr:from>
    <xdr:to>
      <xdr:col>6</xdr:col>
      <xdr:colOff>38100</xdr:colOff>
      <xdr:row>56</xdr:row>
      <xdr:rowOff>54323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55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70850</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32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139681</xdr:rowOff>
    </xdr:from>
    <xdr:to>
      <xdr:col>24</xdr:col>
      <xdr:colOff>63500</xdr:colOff>
      <xdr:row>74</xdr:row>
      <xdr:rowOff>137757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2484081"/>
          <a:ext cx="838200" cy="34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85425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87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137757</xdr:rowOff>
    </xdr:from>
    <xdr:to>
      <xdr:col>19</xdr:col>
      <xdr:colOff>177800</xdr:colOff>
      <xdr:row>76</xdr:row>
      <xdr:rowOff>38621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2825057"/>
          <a:ext cx="889000" cy="24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83311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4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38621</xdr:rowOff>
    </xdr:from>
    <xdr:to>
      <xdr:col>15</xdr:col>
      <xdr:colOff>50800</xdr:colOff>
      <xdr:row>76</xdr:row>
      <xdr:rowOff>46279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068821"/>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45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46279</xdr:rowOff>
    </xdr:from>
    <xdr:to>
      <xdr:col>10</xdr:col>
      <xdr:colOff>114300</xdr:colOff>
      <xdr:row>77</xdr:row>
      <xdr:rowOff>7589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076479"/>
          <a:ext cx="889000" cy="13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70584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71595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88881</xdr:rowOff>
    </xdr:from>
    <xdr:to>
      <xdr:col>24</xdr:col>
      <xdr:colOff>114300</xdr:colOff>
      <xdr:row>73</xdr:row>
      <xdr:rowOff>19031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43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111758</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2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86957</xdr:rowOff>
    </xdr:from>
    <xdr:to>
      <xdr:col>20</xdr:col>
      <xdr:colOff>38100</xdr:colOff>
      <xdr:row>75</xdr:row>
      <xdr:rowOff>17107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77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33634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54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159271</xdr:rowOff>
    </xdr:from>
    <xdr:to>
      <xdr:col>15</xdr:col>
      <xdr:colOff>101600</xdr:colOff>
      <xdr:row>76</xdr:row>
      <xdr:rowOff>89421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01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105948</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79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166929</xdr:rowOff>
    </xdr:from>
    <xdr:to>
      <xdr:col>10</xdr:col>
      <xdr:colOff>165100</xdr:colOff>
      <xdr:row>76</xdr:row>
      <xdr:rowOff>97079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02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113606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80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128239</xdr:rowOff>
    </xdr:from>
    <xdr:to>
      <xdr:col>6</xdr:col>
      <xdr:colOff>38100</xdr:colOff>
      <xdr:row>77</xdr:row>
      <xdr:rowOff>58389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15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74915</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93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66587</xdr:rowOff>
    </xdr:from>
    <xdr:to>
      <xdr:col>24</xdr:col>
      <xdr:colOff>63500</xdr:colOff>
      <xdr:row>95</xdr:row>
      <xdr:rowOff>46761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182887"/>
          <a:ext cx="838200" cy="15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85717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46761</xdr:rowOff>
    </xdr:from>
    <xdr:to>
      <xdr:col>19</xdr:col>
      <xdr:colOff>177800</xdr:colOff>
      <xdr:row>95</xdr:row>
      <xdr:rowOff>77991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334511"/>
          <a:ext cx="889000" cy="3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109246</xdr:rowOff>
    </xdr:from>
    <xdr:to>
      <xdr:col>15</xdr:col>
      <xdr:colOff>50800</xdr:colOff>
      <xdr:row>95</xdr:row>
      <xdr:rowOff>77991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225546"/>
          <a:ext cx="889000" cy="14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35005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109246</xdr:rowOff>
    </xdr:from>
    <xdr:to>
      <xdr:col>10</xdr:col>
      <xdr:colOff>114300</xdr:colOff>
      <xdr:row>95</xdr:row>
      <xdr:rowOff>158686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225546"/>
          <a:ext cx="889000" cy="22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157548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15787</xdr:rowOff>
    </xdr:from>
    <xdr:to>
      <xdr:col>24</xdr:col>
      <xdr:colOff>114300</xdr:colOff>
      <xdr:row>94</xdr:row>
      <xdr:rowOff>117387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3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38664</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98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167411</xdr:rowOff>
    </xdr:from>
    <xdr:to>
      <xdr:col>20</xdr:col>
      <xdr:colOff>38100</xdr:colOff>
      <xdr:row>95</xdr:row>
      <xdr:rowOff>97561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8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114088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05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27191</xdr:rowOff>
    </xdr:from>
    <xdr:to>
      <xdr:col>15</xdr:col>
      <xdr:colOff>101600</xdr:colOff>
      <xdr:row>95</xdr:row>
      <xdr:rowOff>128791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31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145318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0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58446</xdr:rowOff>
    </xdr:from>
    <xdr:to>
      <xdr:col>10</xdr:col>
      <xdr:colOff>165100</xdr:colOff>
      <xdr:row>94</xdr:row>
      <xdr:rowOff>160046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17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5123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594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107886</xdr:rowOff>
    </xdr:from>
    <xdr:to>
      <xdr:col>6</xdr:col>
      <xdr:colOff>38100</xdr:colOff>
      <xdr:row>96</xdr:row>
      <xdr:rowOff>38036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54563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17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79308</xdr:rowOff>
    </xdr:from>
    <xdr:to>
      <xdr:col>55</xdr:col>
      <xdr:colOff>0</xdr:colOff>
      <xdr:row>36</xdr:row>
      <xdr:rowOff>31290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080058"/>
          <a:ext cx="838200" cy="12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42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31290</xdr:rowOff>
    </xdr:from>
    <xdr:to>
      <xdr:col>50</xdr:col>
      <xdr:colOff>114300</xdr:colOff>
      <xdr:row>36</xdr:row>
      <xdr:rowOff>61831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03490"/>
          <a:ext cx="889000" cy="3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126973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9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61831</xdr:rowOff>
    </xdr:from>
    <xdr:to>
      <xdr:col>45</xdr:col>
      <xdr:colOff>177800</xdr:colOff>
      <xdr:row>36</xdr:row>
      <xdr:rowOff>130381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34031"/>
          <a:ext cx="889000" cy="6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146903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113586</xdr:rowOff>
    </xdr:from>
    <xdr:to>
      <xdr:col>41</xdr:col>
      <xdr:colOff>50800</xdr:colOff>
      <xdr:row>36</xdr:row>
      <xdr:rowOff>130381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42886"/>
          <a:ext cx="889000" cy="35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12676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141156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28508</xdr:rowOff>
    </xdr:from>
    <xdr:to>
      <xdr:col>55</xdr:col>
      <xdr:colOff>50800</xdr:colOff>
      <xdr:row>35</xdr:row>
      <xdr:rowOff>130108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2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51385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8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151940</xdr:rowOff>
    </xdr:from>
    <xdr:to>
      <xdr:col>50</xdr:col>
      <xdr:colOff>165100</xdr:colOff>
      <xdr:row>36</xdr:row>
      <xdr:rowOff>82090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5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98617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27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11031</xdr:rowOff>
    </xdr:from>
    <xdr:to>
      <xdr:col>46</xdr:col>
      <xdr:colOff>38100</xdr:colOff>
      <xdr:row>36</xdr:row>
      <xdr:rowOff>112631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8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129158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58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79581</xdr:rowOff>
    </xdr:from>
    <xdr:to>
      <xdr:col>41</xdr:col>
      <xdr:colOff>101600</xdr:colOff>
      <xdr:row>37</xdr:row>
      <xdr:rowOff>9731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5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26258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2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62786</xdr:rowOff>
    </xdr:from>
    <xdr:to>
      <xdr:col>36</xdr:col>
      <xdr:colOff>165100</xdr:colOff>
      <xdr:row>34</xdr:row>
      <xdr:rowOff>164386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155513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8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150158</xdr:rowOff>
    </xdr:from>
    <xdr:to>
      <xdr:col>55</xdr:col>
      <xdr:colOff>0</xdr:colOff>
      <xdr:row>57</xdr:row>
      <xdr:rowOff>43173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408458"/>
          <a:ext cx="838200" cy="40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87743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60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43173</xdr:rowOff>
    </xdr:from>
    <xdr:to>
      <xdr:col>50</xdr:col>
      <xdr:colOff>114300</xdr:colOff>
      <xdr:row>57</xdr:row>
      <xdr:rowOff>107504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15823"/>
          <a:ext cx="889000" cy="6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100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59034</xdr:rowOff>
    </xdr:from>
    <xdr:to>
      <xdr:col>45</xdr:col>
      <xdr:colOff>177800</xdr:colOff>
      <xdr:row>57</xdr:row>
      <xdr:rowOff>107504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660234"/>
          <a:ext cx="889000" cy="21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76839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1002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59034</xdr:rowOff>
    </xdr:from>
    <xdr:to>
      <xdr:col>41</xdr:col>
      <xdr:colOff>50800</xdr:colOff>
      <xdr:row>56</xdr:row>
      <xdr:rowOff>119665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660234"/>
          <a:ext cx="889000" cy="6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77240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1002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99358</xdr:rowOff>
    </xdr:from>
    <xdr:to>
      <xdr:col>55</xdr:col>
      <xdr:colOff>50800</xdr:colOff>
      <xdr:row>55</xdr:row>
      <xdr:rowOff>29508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35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122235</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20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163823</xdr:rowOff>
    </xdr:from>
    <xdr:to>
      <xdr:col>50</xdr:col>
      <xdr:colOff>165100</xdr:colOff>
      <xdr:row>57</xdr:row>
      <xdr:rowOff>93973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6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110500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54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56704</xdr:rowOff>
    </xdr:from>
    <xdr:to>
      <xdr:col>46</xdr:col>
      <xdr:colOff>38100</xdr:colOff>
      <xdr:row>57</xdr:row>
      <xdr:rowOff>158304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2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3381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60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8234</xdr:rowOff>
    </xdr:from>
    <xdr:to>
      <xdr:col>41</xdr:col>
      <xdr:colOff>101600</xdr:colOff>
      <xdr:row>56</xdr:row>
      <xdr:rowOff>109834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60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126361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38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68865</xdr:rowOff>
    </xdr:from>
    <xdr:to>
      <xdr:col>36</xdr:col>
      <xdr:colOff>165100</xdr:colOff>
      <xdr:row>56</xdr:row>
      <xdr:rowOff>170465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7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15542</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445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149768</xdr:rowOff>
    </xdr:from>
    <xdr:to>
      <xdr:col>55</xdr:col>
      <xdr:colOff>0</xdr:colOff>
      <xdr:row>78</xdr:row>
      <xdr:rowOff>3305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51418"/>
          <a:ext cx="838200" cy="2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47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149768</xdr:rowOff>
    </xdr:from>
    <xdr:to>
      <xdr:col>50</xdr:col>
      <xdr:colOff>114300</xdr:colOff>
      <xdr:row>78</xdr:row>
      <xdr:rowOff>27574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51418"/>
          <a:ext cx="889000" cy="4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115955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159189</xdr:rowOff>
    </xdr:from>
    <xdr:to>
      <xdr:col>45</xdr:col>
      <xdr:colOff>177800</xdr:colOff>
      <xdr:row>78</xdr:row>
      <xdr:rowOff>27574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189389"/>
          <a:ext cx="889000" cy="21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159189</xdr:rowOff>
    </xdr:from>
    <xdr:to>
      <xdr:col>41</xdr:col>
      <xdr:colOff>50800</xdr:colOff>
      <xdr:row>76</xdr:row>
      <xdr:rowOff>163703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189389"/>
          <a:ext cx="889000" cy="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126389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9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112372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8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123955</xdr:rowOff>
    </xdr:from>
    <xdr:to>
      <xdr:col>55</xdr:col>
      <xdr:colOff>50800</xdr:colOff>
      <xdr:row>78</xdr:row>
      <xdr:rowOff>54105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2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146832</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7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98968</xdr:rowOff>
    </xdr:from>
    <xdr:to>
      <xdr:col>50</xdr:col>
      <xdr:colOff>165100</xdr:colOff>
      <xdr:row>78</xdr:row>
      <xdr:rowOff>29118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0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45645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07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148224</xdr:rowOff>
    </xdr:from>
    <xdr:to>
      <xdr:col>46</xdr:col>
      <xdr:colOff>38100</xdr:colOff>
      <xdr:row>78</xdr:row>
      <xdr:rowOff>78374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4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94901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2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108389</xdr:rowOff>
    </xdr:from>
    <xdr:to>
      <xdr:col>41</xdr:col>
      <xdr:colOff>101600</xdr:colOff>
      <xdr:row>77</xdr:row>
      <xdr:rowOff>38539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3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55065</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913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112903</xdr:rowOff>
    </xdr:from>
    <xdr:to>
      <xdr:col>36</xdr:col>
      <xdr:colOff>165100</xdr:colOff>
      <xdr:row>77</xdr:row>
      <xdr:rowOff>43053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4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59580</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91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7034</xdr:rowOff>
    </xdr:from>
    <xdr:to>
      <xdr:col>55</xdr:col>
      <xdr:colOff>0</xdr:colOff>
      <xdr:row>96</xdr:row>
      <xdr:rowOff>105442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66234"/>
          <a:ext cx="838200" cy="9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119818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105442</xdr:rowOff>
    </xdr:from>
    <xdr:to>
      <xdr:col>50</xdr:col>
      <xdr:colOff>114300</xdr:colOff>
      <xdr:row>96</xdr:row>
      <xdr:rowOff>151637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64642"/>
          <a:ext cx="889000" cy="4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81908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151637</xdr:rowOff>
    </xdr:from>
    <xdr:to>
      <xdr:col>45</xdr:col>
      <xdr:colOff>177800</xdr:colOff>
      <xdr:row>96</xdr:row>
      <xdr:rowOff>170154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10837"/>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107072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3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140812</xdr:rowOff>
    </xdr:from>
    <xdr:to>
      <xdr:col>41</xdr:col>
      <xdr:colOff>50800</xdr:colOff>
      <xdr:row>96</xdr:row>
      <xdr:rowOff>170154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00012"/>
          <a:ext cx="889000" cy="2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132190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6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108566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127684</xdr:rowOff>
    </xdr:from>
    <xdr:to>
      <xdr:col>55</xdr:col>
      <xdr:colOff>50800</xdr:colOff>
      <xdr:row>96</xdr:row>
      <xdr:rowOff>57834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1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150561</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66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54642</xdr:rowOff>
    </xdr:from>
    <xdr:to>
      <xdr:col>50</xdr:col>
      <xdr:colOff>165100</xdr:colOff>
      <xdr:row>96</xdr:row>
      <xdr:rowOff>156242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1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1319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2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100837</xdr:rowOff>
    </xdr:from>
    <xdr:to>
      <xdr:col>46</xdr:col>
      <xdr:colOff>38100</xdr:colOff>
      <xdr:row>97</xdr:row>
      <xdr:rowOff>30987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6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47514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33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119354</xdr:rowOff>
    </xdr:from>
    <xdr:to>
      <xdr:col>41</xdr:col>
      <xdr:colOff>101600</xdr:colOff>
      <xdr:row>97</xdr:row>
      <xdr:rowOff>49504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7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66031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35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90012</xdr:rowOff>
    </xdr:from>
    <xdr:to>
      <xdr:col>36</xdr:col>
      <xdr:colOff>165100</xdr:colOff>
      <xdr:row>97</xdr:row>
      <xdr:rowOff>20162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4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36689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32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45911</xdr:rowOff>
    </xdr:from>
    <xdr:to>
      <xdr:col>85</xdr:col>
      <xdr:colOff>127000</xdr:colOff>
      <xdr:row>35</xdr:row>
      <xdr:rowOff>65411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5703761"/>
          <a:ext cx="838200" cy="36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93536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37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45911</xdr:rowOff>
    </xdr:from>
    <xdr:to>
      <xdr:col>81</xdr:col>
      <xdr:colOff>50800</xdr:colOff>
      <xdr:row>35</xdr:row>
      <xdr:rowOff>67240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5703761"/>
          <a:ext cx="889000" cy="36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27533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54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67240</xdr:rowOff>
    </xdr:from>
    <xdr:to>
      <xdr:col>76</xdr:col>
      <xdr:colOff>114300</xdr:colOff>
      <xdr:row>38</xdr:row>
      <xdr:rowOff>15142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067990"/>
          <a:ext cx="889000" cy="46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10703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52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15142</xdr:rowOff>
    </xdr:from>
    <xdr:to>
      <xdr:col>71</xdr:col>
      <xdr:colOff>177800</xdr:colOff>
      <xdr:row>38</xdr:row>
      <xdr:rowOff>24605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530242"/>
          <a:ext cx="889000" cy="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3264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1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14611</xdr:rowOff>
    </xdr:from>
    <xdr:to>
      <xdr:col>85</xdr:col>
      <xdr:colOff>177800</xdr:colOff>
      <xdr:row>35</xdr:row>
      <xdr:rowOff>116211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01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37488</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586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166561</xdr:rowOff>
    </xdr:from>
    <xdr:to>
      <xdr:col>81</xdr:col>
      <xdr:colOff>101600</xdr:colOff>
      <xdr:row>33</xdr:row>
      <xdr:rowOff>96711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565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113238</xdr:rowOff>
    </xdr:from>
    <xdr:ext cx="59901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181795" y="542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16440</xdr:rowOff>
    </xdr:from>
    <xdr:to>
      <xdr:col>76</xdr:col>
      <xdr:colOff>165100</xdr:colOff>
      <xdr:row>35</xdr:row>
      <xdr:rowOff>118040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01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134567</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579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135792</xdr:rowOff>
    </xdr:from>
    <xdr:to>
      <xdr:col>72</xdr:col>
      <xdr:colOff>38100</xdr:colOff>
      <xdr:row>38</xdr:row>
      <xdr:rowOff>65942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7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57069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57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145255</xdr:rowOff>
    </xdr:from>
    <xdr:to>
      <xdr:col>67</xdr:col>
      <xdr:colOff>101600</xdr:colOff>
      <xdr:row>38</xdr:row>
      <xdr:rowOff>75405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66532</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17" y="6581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48577</xdr:rowOff>
    </xdr:from>
    <xdr:to>
      <xdr:col>85</xdr:col>
      <xdr:colOff>127000</xdr:colOff>
      <xdr:row>76</xdr:row>
      <xdr:rowOff>89599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078777"/>
          <a:ext cx="838200" cy="4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75226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105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89599</xdr:rowOff>
    </xdr:from>
    <xdr:to>
      <xdr:col>81</xdr:col>
      <xdr:colOff>50800</xdr:colOff>
      <xdr:row>76</xdr:row>
      <xdr:rowOff>97193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119799"/>
          <a:ext cx="889000" cy="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70917</xdr:rowOff>
    </xdr:from>
    <xdr:to>
      <xdr:col>76</xdr:col>
      <xdr:colOff>114300</xdr:colOff>
      <xdr:row>76</xdr:row>
      <xdr:rowOff>97193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3101117"/>
          <a:ext cx="889000" cy="2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148265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7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13297</xdr:rowOff>
    </xdr:from>
    <xdr:to>
      <xdr:col>71</xdr:col>
      <xdr:colOff>177800</xdr:colOff>
      <xdr:row>76</xdr:row>
      <xdr:rowOff>70917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043497"/>
          <a:ext cx="889000" cy="5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7053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20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66539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26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169227</xdr:rowOff>
    </xdr:from>
    <xdr:to>
      <xdr:col>85</xdr:col>
      <xdr:colOff>177800</xdr:colOff>
      <xdr:row>76</xdr:row>
      <xdr:rowOff>99377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02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20655</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87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38799</xdr:rowOff>
    </xdr:from>
    <xdr:to>
      <xdr:col>81</xdr:col>
      <xdr:colOff>101600</xdr:colOff>
      <xdr:row>76</xdr:row>
      <xdr:rowOff>140399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06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131526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16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46393</xdr:rowOff>
    </xdr:from>
    <xdr:to>
      <xdr:col>76</xdr:col>
      <xdr:colOff>165100</xdr:colOff>
      <xdr:row>76</xdr:row>
      <xdr:rowOff>147993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7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164520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20117</xdr:rowOff>
    </xdr:from>
    <xdr:to>
      <xdr:col>72</xdr:col>
      <xdr:colOff>38100</xdr:colOff>
      <xdr:row>76</xdr:row>
      <xdr:rowOff>121717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05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138244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82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133947</xdr:rowOff>
    </xdr:from>
    <xdr:to>
      <xdr:col>67</xdr:col>
      <xdr:colOff>101600</xdr:colOff>
      <xdr:row>76</xdr:row>
      <xdr:rowOff>64097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9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80624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7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106668</xdr:rowOff>
    </xdr:from>
    <xdr:to>
      <xdr:col>85</xdr:col>
      <xdr:colOff>127000</xdr:colOff>
      <xdr:row>98</xdr:row>
      <xdr:rowOff>151442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565868"/>
          <a:ext cx="838200" cy="38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106668</xdr:rowOff>
    </xdr:from>
    <xdr:to>
      <xdr:col>81</xdr:col>
      <xdr:colOff>50800</xdr:colOff>
      <xdr:row>96</xdr:row>
      <xdr:rowOff>125862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565868"/>
          <a:ext cx="889000" cy="1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93204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2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125862</xdr:rowOff>
    </xdr:from>
    <xdr:to>
      <xdr:col>76</xdr:col>
      <xdr:colOff>114300</xdr:colOff>
      <xdr:row>97</xdr:row>
      <xdr:rowOff>63782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585062"/>
          <a:ext cx="889000" cy="10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61796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63782</xdr:rowOff>
    </xdr:from>
    <xdr:to>
      <xdr:col>71</xdr:col>
      <xdr:colOff>177800</xdr:colOff>
      <xdr:row>98</xdr:row>
      <xdr:rowOff>169297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94432"/>
          <a:ext cx="889000" cy="27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100642</xdr:rowOff>
    </xdr:from>
    <xdr:to>
      <xdr:col>85</xdr:col>
      <xdr:colOff>177800</xdr:colOff>
      <xdr:row>99</xdr:row>
      <xdr:rowOff>30792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90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15569</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81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55868</xdr:rowOff>
    </xdr:from>
    <xdr:to>
      <xdr:col>81</xdr:col>
      <xdr:colOff>101600</xdr:colOff>
      <xdr:row>96</xdr:row>
      <xdr:rowOff>157468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1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2545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29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75062</xdr:rowOff>
    </xdr:from>
    <xdr:to>
      <xdr:col>76</xdr:col>
      <xdr:colOff>165100</xdr:colOff>
      <xdr:row>97</xdr:row>
      <xdr:rowOff>5212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53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21739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30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12982</xdr:rowOff>
    </xdr:from>
    <xdr:to>
      <xdr:col>72</xdr:col>
      <xdr:colOff>38100</xdr:colOff>
      <xdr:row>97</xdr:row>
      <xdr:rowOff>114582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105709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3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118497</xdr:rowOff>
    </xdr:from>
    <xdr:to>
      <xdr:col>67</xdr:col>
      <xdr:colOff>101600</xdr:colOff>
      <xdr:row>99</xdr:row>
      <xdr:rowOff>48647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2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39774</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1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118120</xdr:rowOff>
    </xdr:from>
    <xdr:to>
      <xdr:col>116</xdr:col>
      <xdr:colOff>63500</xdr:colOff>
      <xdr:row>38</xdr:row>
      <xdr:rowOff>70365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461770"/>
          <a:ext cx="838200" cy="12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77888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2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70365</xdr:rowOff>
    </xdr:from>
    <xdr:to>
      <xdr:col>111</xdr:col>
      <xdr:colOff>177800</xdr:colOff>
      <xdr:row>38</xdr:row>
      <xdr:rowOff>132385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585465"/>
          <a:ext cx="889000" cy="6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132385</xdr:rowOff>
    </xdr:from>
    <xdr:to>
      <xdr:col>107</xdr:col>
      <xdr:colOff>50800</xdr:colOff>
      <xdr:row>38</xdr:row>
      <xdr:rowOff>139380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647485"/>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139380</xdr:rowOff>
    </xdr:from>
    <xdr:to>
      <xdr:col>102</xdr:col>
      <xdr:colOff>114300</xdr:colOff>
      <xdr:row>38</xdr:row>
      <xdr:rowOff>139495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654480"/>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67320</xdr:rowOff>
    </xdr:from>
    <xdr:to>
      <xdr:col>116</xdr:col>
      <xdr:colOff>114300</xdr:colOff>
      <xdr:row>37</xdr:row>
      <xdr:rowOff>168920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90197</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2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19565</xdr:rowOff>
    </xdr:from>
    <xdr:to>
      <xdr:col>112</xdr:col>
      <xdr:colOff>38100</xdr:colOff>
      <xdr:row>38</xdr:row>
      <xdr:rowOff>121165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53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112292</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62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81585</xdr:rowOff>
    </xdr:from>
    <xdr:to>
      <xdr:col>107</xdr:col>
      <xdr:colOff>101600</xdr:colOff>
      <xdr:row>39</xdr:row>
      <xdr:rowOff>11735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2862</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689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88580</xdr:rowOff>
    </xdr:from>
    <xdr:to>
      <xdr:col>102</xdr:col>
      <xdr:colOff>165100</xdr:colOff>
      <xdr:row>39</xdr:row>
      <xdr:rowOff>18730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9857</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88333" y="6696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88695</xdr:rowOff>
    </xdr:from>
    <xdr:to>
      <xdr:col>98</xdr:col>
      <xdr:colOff>38100</xdr:colOff>
      <xdr:row>39</xdr:row>
      <xdr:rowOff>18845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9972</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5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54584</xdr:rowOff>
    </xdr:from>
    <xdr:to>
      <xdr:col>116</xdr:col>
      <xdr:colOff>63500</xdr:colOff>
      <xdr:row>58</xdr:row>
      <xdr:rowOff>57328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998684"/>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57328</xdr:rowOff>
    </xdr:from>
    <xdr:to>
      <xdr:col>111</xdr:col>
      <xdr:colOff>177800</xdr:colOff>
      <xdr:row>58</xdr:row>
      <xdr:rowOff>60795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001428"/>
          <a:ext cx="8890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53404</xdr:rowOff>
    </xdr:from>
    <xdr:to>
      <xdr:col>107</xdr:col>
      <xdr:colOff>50800</xdr:colOff>
      <xdr:row>58</xdr:row>
      <xdr:rowOff>60795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997504"/>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53404</xdr:rowOff>
    </xdr:from>
    <xdr:to>
      <xdr:col>102</xdr:col>
      <xdr:colOff>114300</xdr:colOff>
      <xdr:row>58</xdr:row>
      <xdr:rowOff>56185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997504"/>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3784</xdr:rowOff>
    </xdr:from>
    <xdr:to>
      <xdr:col>116</xdr:col>
      <xdr:colOff>114300</xdr:colOff>
      <xdr:row>58</xdr:row>
      <xdr:rowOff>105384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4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153661</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2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6528</xdr:rowOff>
    </xdr:from>
    <xdr:to>
      <xdr:col>112</xdr:col>
      <xdr:colOff>38100</xdr:colOff>
      <xdr:row>58</xdr:row>
      <xdr:rowOff>108128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5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99255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04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9995</xdr:rowOff>
    </xdr:from>
    <xdr:to>
      <xdr:col>107</xdr:col>
      <xdr:colOff>101600</xdr:colOff>
      <xdr:row>58</xdr:row>
      <xdr:rowOff>111595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102722</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04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2604</xdr:rowOff>
    </xdr:from>
    <xdr:to>
      <xdr:col>102</xdr:col>
      <xdr:colOff>165100</xdr:colOff>
      <xdr:row>58</xdr:row>
      <xdr:rowOff>104204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4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95331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03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5385</xdr:rowOff>
    </xdr:from>
    <xdr:to>
      <xdr:col>98</xdr:col>
      <xdr:colOff>38100</xdr:colOff>
      <xdr:row>58</xdr:row>
      <xdr:rowOff>106985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98112</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04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32906</xdr:rowOff>
    </xdr:from>
    <xdr:to>
      <xdr:col>116</xdr:col>
      <xdr:colOff>62864</xdr:colOff>
      <xdr:row>78</xdr:row>
      <xdr:rowOff>82645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377306"/>
          <a:ext cx="1269" cy="107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86472</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5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82645</xdr:rowOff>
    </xdr:from>
    <xdr:to>
      <xdr:col>116</xdr:col>
      <xdr:colOff>152400</xdr:colOff>
      <xdr:row>78</xdr:row>
      <xdr:rowOff>82645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5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151033</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15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32906</xdr:rowOff>
    </xdr:from>
    <xdr:to>
      <xdr:col>116</xdr:col>
      <xdr:colOff>152400</xdr:colOff>
      <xdr:row>72</xdr:row>
      <xdr:rowOff>32906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37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67043</xdr:rowOff>
    </xdr:from>
    <xdr:to>
      <xdr:col>116</xdr:col>
      <xdr:colOff>63500</xdr:colOff>
      <xdr:row>74</xdr:row>
      <xdr:rowOff>14065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2239993"/>
          <a:ext cx="838200" cy="46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66527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25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88100</xdr:rowOff>
    </xdr:from>
    <xdr:to>
      <xdr:col>116</xdr:col>
      <xdr:colOff>114300</xdr:colOff>
      <xdr:row>76</xdr:row>
      <xdr:rowOff>18250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67043</xdr:rowOff>
    </xdr:from>
    <xdr:to>
      <xdr:col>111</xdr:col>
      <xdr:colOff>177800</xdr:colOff>
      <xdr:row>71</xdr:row>
      <xdr:rowOff>74930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239993"/>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75736</xdr:rowOff>
    </xdr:from>
    <xdr:to>
      <xdr:col>112</xdr:col>
      <xdr:colOff>38100</xdr:colOff>
      <xdr:row>75</xdr:row>
      <xdr:rowOff>5886</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7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168463</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74930</xdr:rowOff>
    </xdr:from>
    <xdr:to>
      <xdr:col>107</xdr:col>
      <xdr:colOff>50800</xdr:colOff>
      <xdr:row>72</xdr:row>
      <xdr:rowOff>34239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247880"/>
          <a:ext cx="889000" cy="13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44628</xdr:rowOff>
    </xdr:from>
    <xdr:to>
      <xdr:col>107</xdr:col>
      <xdr:colOff>101600</xdr:colOff>
      <xdr:row>74</xdr:row>
      <xdr:rowOff>146228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73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137355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2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62395</xdr:rowOff>
    </xdr:from>
    <xdr:to>
      <xdr:col>102</xdr:col>
      <xdr:colOff>114300</xdr:colOff>
      <xdr:row>72</xdr:row>
      <xdr:rowOff>34239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235345"/>
          <a:ext cx="889000" cy="14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84004</xdr:rowOff>
    </xdr:from>
    <xdr:to>
      <xdr:col>102</xdr:col>
      <xdr:colOff>165100</xdr:colOff>
      <xdr:row>75</xdr:row>
      <xdr:rowOff>14154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77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5281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6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89338</xdr:rowOff>
    </xdr:from>
    <xdr:to>
      <xdr:col>98</xdr:col>
      <xdr:colOff>38100</xdr:colOff>
      <xdr:row>75</xdr:row>
      <xdr:rowOff>19488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7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10615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6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134715</xdr:rowOff>
    </xdr:from>
    <xdr:to>
      <xdr:col>116</xdr:col>
      <xdr:colOff>114300</xdr:colOff>
      <xdr:row>74</xdr:row>
      <xdr:rowOff>64865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65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157592</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50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16243</xdr:rowOff>
    </xdr:from>
    <xdr:to>
      <xdr:col>112</xdr:col>
      <xdr:colOff>38100</xdr:colOff>
      <xdr:row>71</xdr:row>
      <xdr:rowOff>117843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18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134370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196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24130</xdr:rowOff>
    </xdr:from>
    <xdr:to>
      <xdr:col>107</xdr:col>
      <xdr:colOff>101600</xdr:colOff>
      <xdr:row>71</xdr:row>
      <xdr:rowOff>125730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19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142257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197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154889</xdr:rowOff>
    </xdr:from>
    <xdr:to>
      <xdr:col>102</xdr:col>
      <xdr:colOff>165100</xdr:colOff>
      <xdr:row>72</xdr:row>
      <xdr:rowOff>85039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32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101566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10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11595</xdr:rowOff>
    </xdr:from>
    <xdr:to>
      <xdr:col>98</xdr:col>
      <xdr:colOff>38100</xdr:colOff>
      <xdr:row>71</xdr:row>
      <xdr:rowOff>113195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1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129722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19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当たり１，３１１千円（前年度比＋１７７千円）となっている。人件費については、人口１，０００人あたりの職員数が類似団体平均より多いために、人件費についてもコストが高くなっている。定員適正化計画に基づき民間委託や指定管理者制度の導入に積極的に取り組んでいく必要がある。物件費は、令和６年度においては災害関係の物件費は減少したものの、物価高騰や人件費増による教育施設や保育施設の給食業務委託の増や公共施設管理公社指定管理委託料、スクールバス運行業務委託、有害鳥獣駆除にかかる報償費等により前年度より増加となり、前年度同様類似団体平均を上回った。維持補修費は、大雨災害に伴う河川緊急浚渫事業の実施と大雪に伴う除雪業務委託費が増となったことにより大きく増加した。</a:t>
          </a:r>
        </a:p>
        <a:p>
          <a:r>
            <a:rPr kumimoji="1" lang="ja-JP" altLang="en-US" sz="1200">
              <a:latin typeface="ＭＳ Ｐゴシック" panose="020B0600070205080204" pitchFamily="50" charset="-128"/>
              <a:ea typeface="ＭＳ Ｐゴシック" panose="020B0600070205080204" pitchFamily="50" charset="-128"/>
            </a:rPr>
            <a:t>　普通建設事業費は、畜産クラスター支援事業として新たな養鶏場整備支援を実施したことにより大きく増となった。施設等の整備については、今後、将来に負担を残すことのないよう、ハード整備が将来的な税収の増加に繋がるよう将来像を見極め実施していく。また、更新整備についても費用が増となっているため、採算性の低い施設の統廃合を進めていく必要がある。災害復旧事業費は令和４年８月大雨災害にかかる本復旧工事の一部が完了したことにより減少している。公債費は、町村合併前後の大規模建設事業に係る起債により、平成１８年度末で過去最大の残高となったことで類似団体の数値を大きく上回ったが、平成２２年度からは、年間地方債発行額の上限を設けたことにより、残高は減少していたが、災害復旧・防災・観光・定住対策に伴う大規模事業の取組に伴い、今後、増加が見込まれる。積立金は、令和６年度は新たな積み立てを行わず、基金利子のみの積み立てとなったにより前年度より５１千円の減となり、類似団体の平均を下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9,448
9,359
343.69
13,313,826
12,390,435
668,364
5,293,547
6,658,694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140653</xdr:rowOff>
    </xdr:from>
    <xdr:to>
      <xdr:col>24</xdr:col>
      <xdr:colOff>63500</xdr:colOff>
      <xdr:row>35</xdr:row>
      <xdr:rowOff>6731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69953"/>
          <a:ext cx="838200" cy="3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151702</xdr:rowOff>
    </xdr:from>
    <xdr:to>
      <xdr:col>19</xdr:col>
      <xdr:colOff>177800</xdr:colOff>
      <xdr:row>35</xdr:row>
      <xdr:rowOff>6731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81002"/>
          <a:ext cx="8890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76264</xdr:rowOff>
    </xdr:from>
    <xdr:to>
      <xdr:col>15</xdr:col>
      <xdr:colOff>50800</xdr:colOff>
      <xdr:row>34</xdr:row>
      <xdr:rowOff>151702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05564"/>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76264</xdr:rowOff>
    </xdr:from>
    <xdr:to>
      <xdr:col>10</xdr:col>
      <xdr:colOff>114300</xdr:colOff>
      <xdr:row>34</xdr:row>
      <xdr:rowOff>85598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05564"/>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89853</xdr:rowOff>
    </xdr:from>
    <xdr:to>
      <xdr:col>24</xdr:col>
      <xdr:colOff>114300</xdr:colOff>
      <xdr:row>35</xdr:row>
      <xdr:rowOff>20003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1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112730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7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127381</xdr:rowOff>
    </xdr:from>
    <xdr:to>
      <xdr:col>20</xdr:col>
      <xdr:colOff>38100</xdr:colOff>
      <xdr:row>35</xdr:row>
      <xdr:rowOff>57531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5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74058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3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100902</xdr:rowOff>
    </xdr:from>
    <xdr:to>
      <xdr:col>15</xdr:col>
      <xdr:colOff>101600</xdr:colOff>
      <xdr:row>35</xdr:row>
      <xdr:rowOff>31052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3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47579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0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25464</xdr:rowOff>
    </xdr:from>
    <xdr:to>
      <xdr:col>10</xdr:col>
      <xdr:colOff>165100</xdr:colOff>
      <xdr:row>34</xdr:row>
      <xdr:rowOff>127064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5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143591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2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34798</xdr:rowOff>
    </xdr:from>
    <xdr:to>
      <xdr:col>6</xdr:col>
      <xdr:colOff>38100</xdr:colOff>
      <xdr:row>34</xdr:row>
      <xdr:rowOff>136398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6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152925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3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119476</xdr:rowOff>
    </xdr:from>
    <xdr:to>
      <xdr:col>24</xdr:col>
      <xdr:colOff>63500</xdr:colOff>
      <xdr:row>56</xdr:row>
      <xdr:rowOff>142358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549226"/>
          <a:ext cx="838200" cy="19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119476</xdr:rowOff>
    </xdr:from>
    <xdr:to>
      <xdr:col>19</xdr:col>
      <xdr:colOff>177800</xdr:colOff>
      <xdr:row>55</xdr:row>
      <xdr:rowOff>171175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549226"/>
          <a:ext cx="889000" cy="5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19471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171175</xdr:rowOff>
    </xdr:from>
    <xdr:to>
      <xdr:col>15</xdr:col>
      <xdr:colOff>50800</xdr:colOff>
      <xdr:row>56</xdr:row>
      <xdr:rowOff>107686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600925"/>
          <a:ext cx="889000" cy="10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34164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0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98154</xdr:rowOff>
    </xdr:from>
    <xdr:to>
      <xdr:col>10</xdr:col>
      <xdr:colOff>114300</xdr:colOff>
      <xdr:row>56</xdr:row>
      <xdr:rowOff>107686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527904"/>
          <a:ext cx="889000" cy="18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42932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106966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91558</xdr:rowOff>
    </xdr:from>
    <xdr:to>
      <xdr:col>24</xdr:col>
      <xdr:colOff>114300</xdr:colOff>
      <xdr:row>57</xdr:row>
      <xdr:rowOff>21708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9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69985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7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68676</xdr:rowOff>
    </xdr:from>
    <xdr:to>
      <xdr:col>20</xdr:col>
      <xdr:colOff>38100</xdr:colOff>
      <xdr:row>55</xdr:row>
      <xdr:rowOff>170276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49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15353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27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120375</xdr:rowOff>
    </xdr:from>
    <xdr:to>
      <xdr:col>15</xdr:col>
      <xdr:colOff>101600</xdr:colOff>
      <xdr:row>56</xdr:row>
      <xdr:rowOff>50525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5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67052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32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56886</xdr:rowOff>
    </xdr:from>
    <xdr:to>
      <xdr:col>10</xdr:col>
      <xdr:colOff>165100</xdr:colOff>
      <xdr:row>56</xdr:row>
      <xdr:rowOff>158486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5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3563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433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47354</xdr:rowOff>
    </xdr:from>
    <xdr:to>
      <xdr:col>6</xdr:col>
      <xdr:colOff>38100</xdr:colOff>
      <xdr:row>55</xdr:row>
      <xdr:rowOff>148954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47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140081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6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16393</xdr:rowOff>
    </xdr:from>
    <xdr:to>
      <xdr:col>24</xdr:col>
      <xdr:colOff>63500</xdr:colOff>
      <xdr:row>76</xdr:row>
      <xdr:rowOff>64153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75143"/>
          <a:ext cx="838200" cy="21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4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64153</xdr:rowOff>
    </xdr:from>
    <xdr:to>
      <xdr:col>19</xdr:col>
      <xdr:colOff>177800</xdr:colOff>
      <xdr:row>76</xdr:row>
      <xdr:rowOff>90980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94353"/>
          <a:ext cx="889000" cy="2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87690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75619</xdr:rowOff>
    </xdr:from>
    <xdr:to>
      <xdr:col>15</xdr:col>
      <xdr:colOff>50800</xdr:colOff>
      <xdr:row>76</xdr:row>
      <xdr:rowOff>90980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05819"/>
          <a:ext cx="889000" cy="1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75619</xdr:rowOff>
    </xdr:from>
    <xdr:to>
      <xdr:col>10</xdr:col>
      <xdr:colOff>114300</xdr:colOff>
      <xdr:row>77</xdr:row>
      <xdr:rowOff>33803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05819"/>
          <a:ext cx="889000" cy="12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165653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3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137043</xdr:rowOff>
    </xdr:from>
    <xdr:to>
      <xdr:col>24</xdr:col>
      <xdr:colOff>114300</xdr:colOff>
      <xdr:row>75</xdr:row>
      <xdr:rowOff>67193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2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159920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75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13353</xdr:rowOff>
    </xdr:from>
    <xdr:to>
      <xdr:col>20</xdr:col>
      <xdr:colOff>38100</xdr:colOff>
      <xdr:row>76</xdr:row>
      <xdr:rowOff>114953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4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131479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1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40180</xdr:rowOff>
    </xdr:from>
    <xdr:to>
      <xdr:col>15</xdr:col>
      <xdr:colOff>101600</xdr:colOff>
      <xdr:row>76</xdr:row>
      <xdr:rowOff>141780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7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158307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4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24819</xdr:rowOff>
    </xdr:from>
    <xdr:to>
      <xdr:col>10</xdr:col>
      <xdr:colOff>165100</xdr:colOff>
      <xdr:row>76</xdr:row>
      <xdr:rowOff>126419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5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142946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30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154453</xdr:rowOff>
    </xdr:from>
    <xdr:to>
      <xdr:col>6</xdr:col>
      <xdr:colOff>38100</xdr:colOff>
      <xdr:row>77</xdr:row>
      <xdr:rowOff>84603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8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101130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5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157280</xdr:rowOff>
    </xdr:from>
    <xdr:to>
      <xdr:col>24</xdr:col>
      <xdr:colOff>63500</xdr:colOff>
      <xdr:row>96</xdr:row>
      <xdr:rowOff>47563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45030"/>
          <a:ext cx="838200" cy="6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123806</xdr:rowOff>
    </xdr:from>
    <xdr:to>
      <xdr:col>19</xdr:col>
      <xdr:colOff>177800</xdr:colOff>
      <xdr:row>96</xdr:row>
      <xdr:rowOff>47563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411556"/>
          <a:ext cx="889000" cy="9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124314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123806</xdr:rowOff>
    </xdr:from>
    <xdr:to>
      <xdr:col>15</xdr:col>
      <xdr:colOff>50800</xdr:colOff>
      <xdr:row>97</xdr:row>
      <xdr:rowOff>70619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11556"/>
          <a:ext cx="889000" cy="28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147338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70619</xdr:rowOff>
    </xdr:from>
    <xdr:to>
      <xdr:col>10</xdr:col>
      <xdr:colOff>114300</xdr:colOff>
      <xdr:row>97</xdr:row>
      <xdr:rowOff>160274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01269"/>
          <a:ext cx="889000" cy="8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159126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78092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106480</xdr:rowOff>
    </xdr:from>
    <xdr:to>
      <xdr:col>24</xdr:col>
      <xdr:colOff>114300</xdr:colOff>
      <xdr:row>96</xdr:row>
      <xdr:rowOff>36630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9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129357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4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168213</xdr:rowOff>
    </xdr:from>
    <xdr:to>
      <xdr:col>20</xdr:col>
      <xdr:colOff>38100</xdr:colOff>
      <xdr:row>96</xdr:row>
      <xdr:rowOff>98363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5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114890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3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73006</xdr:rowOff>
    </xdr:from>
    <xdr:to>
      <xdr:col>15</xdr:col>
      <xdr:colOff>101600</xdr:colOff>
      <xdr:row>96</xdr:row>
      <xdr:rowOff>3156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6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19683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1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19819</xdr:rowOff>
    </xdr:from>
    <xdr:to>
      <xdr:col>10</xdr:col>
      <xdr:colOff>165100</xdr:colOff>
      <xdr:row>97</xdr:row>
      <xdr:rowOff>121419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5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137946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109474</xdr:rowOff>
    </xdr:from>
    <xdr:to>
      <xdr:col>6</xdr:col>
      <xdr:colOff>38100</xdr:colOff>
      <xdr:row>98</xdr:row>
      <xdr:rowOff>39624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4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56151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1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125222</xdr:rowOff>
    </xdr:from>
    <xdr:to>
      <xdr:col>55</xdr:col>
      <xdr:colOff>0</xdr:colOff>
      <xdr:row>35</xdr:row>
      <xdr:rowOff>135509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125972"/>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76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135509</xdr:rowOff>
    </xdr:from>
    <xdr:to>
      <xdr:col>50</xdr:col>
      <xdr:colOff>114300</xdr:colOff>
      <xdr:row>35</xdr:row>
      <xdr:rowOff>148463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136259"/>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61231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7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50165</xdr:rowOff>
    </xdr:from>
    <xdr:to>
      <xdr:col>45</xdr:col>
      <xdr:colOff>177800</xdr:colOff>
      <xdr:row>35</xdr:row>
      <xdr:rowOff>148463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050915"/>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79519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50165</xdr:rowOff>
    </xdr:from>
    <xdr:to>
      <xdr:col>41</xdr:col>
      <xdr:colOff>50800</xdr:colOff>
      <xdr:row>35</xdr:row>
      <xdr:rowOff>61595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0509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99331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1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162196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505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74422</xdr:rowOff>
    </xdr:from>
    <xdr:to>
      <xdr:col>55</xdr:col>
      <xdr:colOff>50800</xdr:colOff>
      <xdr:row>36</xdr:row>
      <xdr:rowOff>4572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07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97299</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92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84709</xdr:rowOff>
    </xdr:from>
    <xdr:to>
      <xdr:col>50</xdr:col>
      <xdr:colOff>165100</xdr:colOff>
      <xdr:row>36</xdr:row>
      <xdr:rowOff>14859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08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31386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86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97663</xdr:rowOff>
    </xdr:from>
    <xdr:to>
      <xdr:col>46</xdr:col>
      <xdr:colOff>38100</xdr:colOff>
      <xdr:row>36</xdr:row>
      <xdr:rowOff>27813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09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44340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87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170815</xdr:rowOff>
    </xdr:from>
    <xdr:to>
      <xdr:col>41</xdr:col>
      <xdr:colOff>101600</xdr:colOff>
      <xdr:row>35</xdr:row>
      <xdr:rowOff>100965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00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117492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77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10795</xdr:rowOff>
    </xdr:from>
    <xdr:to>
      <xdr:col>36</xdr:col>
      <xdr:colOff>165100</xdr:colOff>
      <xdr:row>35</xdr:row>
      <xdr:rowOff>112395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0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128922</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78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49476</xdr:rowOff>
    </xdr:from>
    <xdr:to>
      <xdr:col>55</xdr:col>
      <xdr:colOff>0</xdr:colOff>
      <xdr:row>56</xdr:row>
      <xdr:rowOff>30690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8793426"/>
          <a:ext cx="838200" cy="83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45752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18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30690</xdr:rowOff>
    </xdr:from>
    <xdr:to>
      <xdr:col>50</xdr:col>
      <xdr:colOff>114300</xdr:colOff>
      <xdr:row>56</xdr:row>
      <xdr:rowOff>39967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631890"/>
          <a:ext cx="889000" cy="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160728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39967</xdr:rowOff>
    </xdr:from>
    <xdr:to>
      <xdr:col>45</xdr:col>
      <xdr:colOff>177800</xdr:colOff>
      <xdr:row>56</xdr:row>
      <xdr:rowOff>141355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641167"/>
          <a:ext cx="889000" cy="10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122464</xdr:rowOff>
    </xdr:from>
    <xdr:to>
      <xdr:col>41</xdr:col>
      <xdr:colOff>50800</xdr:colOff>
      <xdr:row>56</xdr:row>
      <xdr:rowOff>141355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723664"/>
          <a:ext cx="8890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170126</xdr:rowOff>
    </xdr:from>
    <xdr:to>
      <xdr:col>55</xdr:col>
      <xdr:colOff>50800</xdr:colOff>
      <xdr:row>51</xdr:row>
      <xdr:rowOff>100276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874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123153</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8695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151340</xdr:rowOff>
    </xdr:from>
    <xdr:to>
      <xdr:col>50</xdr:col>
      <xdr:colOff>165100</xdr:colOff>
      <xdr:row>56</xdr:row>
      <xdr:rowOff>81490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5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98017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3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160617</xdr:rowOff>
    </xdr:from>
    <xdr:to>
      <xdr:col>46</xdr:col>
      <xdr:colOff>38100</xdr:colOff>
      <xdr:row>56</xdr:row>
      <xdr:rowOff>90767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9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107294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36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90555</xdr:rowOff>
    </xdr:from>
    <xdr:to>
      <xdr:col>41</xdr:col>
      <xdr:colOff>101600</xdr:colOff>
      <xdr:row>57</xdr:row>
      <xdr:rowOff>20705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9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37232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46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71664</xdr:rowOff>
    </xdr:from>
    <xdr:to>
      <xdr:col>36</xdr:col>
      <xdr:colOff>165100</xdr:colOff>
      <xdr:row>57</xdr:row>
      <xdr:rowOff>1814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7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18341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44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72541</xdr:rowOff>
    </xdr:from>
    <xdr:to>
      <xdr:col>54</xdr:col>
      <xdr:colOff>189865</xdr:colOff>
      <xdr:row>79</xdr:row>
      <xdr:rowOff>39035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416941"/>
          <a:ext cx="1270" cy="116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42862</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8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39035</xdr:rowOff>
    </xdr:from>
    <xdr:to>
      <xdr:col>55</xdr:col>
      <xdr:colOff>88900</xdr:colOff>
      <xdr:row>79</xdr:row>
      <xdr:rowOff>39035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8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19218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19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72541</xdr:rowOff>
    </xdr:from>
    <xdr:to>
      <xdr:col>55</xdr:col>
      <xdr:colOff>88900</xdr:colOff>
      <xdr:row>72</xdr:row>
      <xdr:rowOff>72541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416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64442</xdr:rowOff>
    </xdr:from>
    <xdr:to>
      <xdr:col>55</xdr:col>
      <xdr:colOff>0</xdr:colOff>
      <xdr:row>72</xdr:row>
      <xdr:rowOff>72541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408842"/>
          <a:ext cx="83820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10504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212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32077</xdr:rowOff>
    </xdr:from>
    <xdr:to>
      <xdr:col>55</xdr:col>
      <xdr:colOff>50800</xdr:colOff>
      <xdr:row>77</xdr:row>
      <xdr:rowOff>133677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23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64442</xdr:rowOff>
    </xdr:from>
    <xdr:to>
      <xdr:col>50</xdr:col>
      <xdr:colOff>114300</xdr:colOff>
      <xdr:row>72</xdr:row>
      <xdr:rowOff>74990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408842"/>
          <a:ext cx="889000" cy="1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5527</xdr:rowOff>
    </xdr:from>
    <xdr:to>
      <xdr:col>50</xdr:col>
      <xdr:colOff>165100</xdr:colOff>
      <xdr:row>77</xdr:row>
      <xdr:rowOff>107127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07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98254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9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69</xdr:row>
      <xdr:rowOff>146444</xdr:rowOff>
    </xdr:from>
    <xdr:to>
      <xdr:col>45</xdr:col>
      <xdr:colOff>177800</xdr:colOff>
      <xdr:row>72</xdr:row>
      <xdr:rowOff>74990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1976494"/>
          <a:ext cx="889000" cy="44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55394</xdr:rowOff>
    </xdr:from>
    <xdr:to>
      <xdr:col>46</xdr:col>
      <xdr:colOff>38100</xdr:colOff>
      <xdr:row>76</xdr:row>
      <xdr:rowOff>156994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148121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7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69</xdr:row>
      <xdr:rowOff>146444</xdr:rowOff>
    </xdr:from>
    <xdr:to>
      <xdr:col>41</xdr:col>
      <xdr:colOff>50800</xdr:colOff>
      <xdr:row>74</xdr:row>
      <xdr:rowOff>114832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1976494"/>
          <a:ext cx="889000" cy="82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135714</xdr:rowOff>
    </xdr:from>
    <xdr:to>
      <xdr:col>41</xdr:col>
      <xdr:colOff>101600</xdr:colOff>
      <xdr:row>77</xdr:row>
      <xdr:rowOff>65864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56991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25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52911</xdr:rowOff>
    </xdr:from>
    <xdr:to>
      <xdr:col>36</xdr:col>
      <xdr:colOff>165100</xdr:colOff>
      <xdr:row>76</xdr:row>
      <xdr:rowOff>154511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8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145638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21741</xdr:rowOff>
    </xdr:from>
    <xdr:to>
      <xdr:col>55</xdr:col>
      <xdr:colOff>50800</xdr:colOff>
      <xdr:row>72</xdr:row>
      <xdr:rowOff>123341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36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146218</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31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13642</xdr:rowOff>
    </xdr:from>
    <xdr:to>
      <xdr:col>50</xdr:col>
      <xdr:colOff>165100</xdr:colOff>
      <xdr:row>72</xdr:row>
      <xdr:rowOff>115242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35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131769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13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24190</xdr:rowOff>
    </xdr:from>
    <xdr:to>
      <xdr:col>46</xdr:col>
      <xdr:colOff>38100</xdr:colOff>
      <xdr:row>72</xdr:row>
      <xdr:rowOff>125790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36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142317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14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95644</xdr:rowOff>
    </xdr:from>
    <xdr:to>
      <xdr:col>41</xdr:col>
      <xdr:colOff>101600</xdr:colOff>
      <xdr:row>70</xdr:row>
      <xdr:rowOff>25794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192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68</xdr:row>
      <xdr:rowOff>42321</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61795" y="1170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64032</xdr:rowOff>
    </xdr:from>
    <xdr:to>
      <xdr:col>36</xdr:col>
      <xdr:colOff>165100</xdr:colOff>
      <xdr:row>74</xdr:row>
      <xdr:rowOff>165632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75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10709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52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107431</xdr:rowOff>
    </xdr:from>
    <xdr:to>
      <xdr:col>55</xdr:col>
      <xdr:colOff>0</xdr:colOff>
      <xdr:row>95</xdr:row>
      <xdr:rowOff>170991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223731"/>
          <a:ext cx="838200" cy="23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47942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0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170991</xdr:rowOff>
    </xdr:from>
    <xdr:to>
      <xdr:col>50</xdr:col>
      <xdr:colOff>114300</xdr:colOff>
      <xdr:row>96</xdr:row>
      <xdr:rowOff>59635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58741"/>
          <a:ext cx="889000" cy="6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7534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104902</xdr:rowOff>
    </xdr:from>
    <xdr:to>
      <xdr:col>45</xdr:col>
      <xdr:colOff>177800</xdr:colOff>
      <xdr:row>96</xdr:row>
      <xdr:rowOff>59635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221202"/>
          <a:ext cx="889000" cy="29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154089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89367</xdr:rowOff>
    </xdr:from>
    <xdr:to>
      <xdr:col>41</xdr:col>
      <xdr:colOff>50800</xdr:colOff>
      <xdr:row>94</xdr:row>
      <xdr:rowOff>104902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034217"/>
          <a:ext cx="889000" cy="18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31112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6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44321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56631</xdr:rowOff>
    </xdr:from>
    <xdr:to>
      <xdr:col>55</xdr:col>
      <xdr:colOff>50800</xdr:colOff>
      <xdr:row>94</xdr:row>
      <xdr:rowOff>158231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17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79508</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024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120191</xdr:rowOff>
    </xdr:from>
    <xdr:to>
      <xdr:col>50</xdr:col>
      <xdr:colOff>165100</xdr:colOff>
      <xdr:row>96</xdr:row>
      <xdr:rowOff>50341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0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66868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18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8835</xdr:rowOff>
    </xdr:from>
    <xdr:to>
      <xdr:col>46</xdr:col>
      <xdr:colOff>38100</xdr:colOff>
      <xdr:row>96</xdr:row>
      <xdr:rowOff>110435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126962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24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54102</xdr:rowOff>
    </xdr:from>
    <xdr:to>
      <xdr:col>41</xdr:col>
      <xdr:colOff>101600</xdr:colOff>
      <xdr:row>94</xdr:row>
      <xdr:rowOff>155702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17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779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5945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38567</xdr:rowOff>
    </xdr:from>
    <xdr:to>
      <xdr:col>36</xdr:col>
      <xdr:colOff>165100</xdr:colOff>
      <xdr:row>93</xdr:row>
      <xdr:rowOff>140167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598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156694</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5758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31896</xdr:rowOff>
    </xdr:from>
    <xdr:to>
      <xdr:col>85</xdr:col>
      <xdr:colOff>127000</xdr:colOff>
      <xdr:row>37</xdr:row>
      <xdr:rowOff>38849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375546"/>
          <a:ext cx="8382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114685</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458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38849</xdr:rowOff>
    </xdr:from>
    <xdr:to>
      <xdr:col>81</xdr:col>
      <xdr:colOff>50800</xdr:colOff>
      <xdr:row>37</xdr:row>
      <xdr:rowOff>98190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82499"/>
          <a:ext cx="889000" cy="5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74985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59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98190</xdr:rowOff>
    </xdr:from>
    <xdr:to>
      <xdr:col>76</xdr:col>
      <xdr:colOff>114300</xdr:colOff>
      <xdr:row>37</xdr:row>
      <xdr:rowOff>144939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41840"/>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110056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6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132423</xdr:rowOff>
    </xdr:from>
    <xdr:to>
      <xdr:col>71</xdr:col>
      <xdr:colOff>177800</xdr:colOff>
      <xdr:row>37</xdr:row>
      <xdr:rowOff>144939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476073"/>
          <a:ext cx="889000" cy="1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6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54163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5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152546</xdr:rowOff>
    </xdr:from>
    <xdr:to>
      <xdr:col>85</xdr:col>
      <xdr:colOff>177800</xdr:colOff>
      <xdr:row>37</xdr:row>
      <xdr:rowOff>82696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2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3973</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17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159499</xdr:rowOff>
    </xdr:from>
    <xdr:to>
      <xdr:col>81</xdr:col>
      <xdr:colOff>101600</xdr:colOff>
      <xdr:row>37</xdr:row>
      <xdr:rowOff>89649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3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106176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10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47390</xdr:rowOff>
    </xdr:from>
    <xdr:to>
      <xdr:col>76</xdr:col>
      <xdr:colOff>165100</xdr:colOff>
      <xdr:row>37</xdr:row>
      <xdr:rowOff>148990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165517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1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94139</xdr:rowOff>
    </xdr:from>
    <xdr:to>
      <xdr:col>72</xdr:col>
      <xdr:colOff>38100</xdr:colOff>
      <xdr:row>38</xdr:row>
      <xdr:rowOff>24288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377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40816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21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81623</xdr:rowOff>
    </xdr:from>
    <xdr:to>
      <xdr:col>67</xdr:col>
      <xdr:colOff>101600</xdr:colOff>
      <xdr:row>38</xdr:row>
      <xdr:rowOff>11773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2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28300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20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112919</xdr:rowOff>
    </xdr:from>
    <xdr:to>
      <xdr:col>85</xdr:col>
      <xdr:colOff>127000</xdr:colOff>
      <xdr:row>58</xdr:row>
      <xdr:rowOff>3586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85569"/>
          <a:ext cx="838200" cy="6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118735</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89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3586</xdr:rowOff>
    </xdr:from>
    <xdr:to>
      <xdr:col>81</xdr:col>
      <xdr:colOff>50800</xdr:colOff>
      <xdr:row>58</xdr:row>
      <xdr:rowOff>34110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947686"/>
          <a:ext cx="889000" cy="3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96382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1004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159529</xdr:rowOff>
    </xdr:from>
    <xdr:to>
      <xdr:col>76</xdr:col>
      <xdr:colOff>114300</xdr:colOff>
      <xdr:row>58</xdr:row>
      <xdr:rowOff>34110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932179"/>
          <a:ext cx="889000" cy="4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117108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1006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159529</xdr:rowOff>
    </xdr:from>
    <xdr:to>
      <xdr:col>71</xdr:col>
      <xdr:colOff>177800</xdr:colOff>
      <xdr:row>58</xdr:row>
      <xdr:rowOff>37957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932179"/>
          <a:ext cx="889000" cy="4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129415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100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120652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100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62119</xdr:rowOff>
    </xdr:from>
    <xdr:to>
      <xdr:col>85</xdr:col>
      <xdr:colOff>177800</xdr:colOff>
      <xdr:row>57</xdr:row>
      <xdr:rowOff>163719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3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84996</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8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124236</xdr:rowOff>
    </xdr:from>
    <xdr:to>
      <xdr:col>81</xdr:col>
      <xdr:colOff>101600</xdr:colOff>
      <xdr:row>58</xdr:row>
      <xdr:rowOff>54386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9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70913</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967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154760</xdr:rowOff>
    </xdr:from>
    <xdr:to>
      <xdr:col>76</xdr:col>
      <xdr:colOff>165100</xdr:colOff>
      <xdr:row>58</xdr:row>
      <xdr:rowOff>84910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2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101437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0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108729</xdr:rowOff>
    </xdr:from>
    <xdr:to>
      <xdr:col>72</xdr:col>
      <xdr:colOff>38100</xdr:colOff>
      <xdr:row>58</xdr:row>
      <xdr:rowOff>38879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8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55406</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3795" y="965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158607</xdr:rowOff>
    </xdr:from>
    <xdr:to>
      <xdr:col>67</xdr:col>
      <xdr:colOff>101600</xdr:colOff>
      <xdr:row>58</xdr:row>
      <xdr:rowOff>88757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3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105284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7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45911</xdr:rowOff>
    </xdr:from>
    <xdr:to>
      <xdr:col>85</xdr:col>
      <xdr:colOff>127000</xdr:colOff>
      <xdr:row>75</xdr:row>
      <xdr:rowOff>65411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2561761"/>
          <a:ext cx="838200" cy="36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93530</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95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45911</xdr:rowOff>
    </xdr:from>
    <xdr:to>
      <xdr:col>81</xdr:col>
      <xdr:colOff>50800</xdr:colOff>
      <xdr:row>75</xdr:row>
      <xdr:rowOff>67239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2561761"/>
          <a:ext cx="889000" cy="36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27534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40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67239</xdr:rowOff>
    </xdr:from>
    <xdr:to>
      <xdr:col>76</xdr:col>
      <xdr:colOff>114300</xdr:colOff>
      <xdr:row>78</xdr:row>
      <xdr:rowOff>15142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2925989"/>
          <a:ext cx="889000" cy="46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10703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38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15142</xdr:rowOff>
    </xdr:from>
    <xdr:to>
      <xdr:col>71</xdr:col>
      <xdr:colOff>177800</xdr:colOff>
      <xdr:row>78</xdr:row>
      <xdr:rowOff>24606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388242"/>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3167</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0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14611</xdr:rowOff>
    </xdr:from>
    <xdr:to>
      <xdr:col>85</xdr:col>
      <xdr:colOff>177800</xdr:colOff>
      <xdr:row>75</xdr:row>
      <xdr:rowOff>116211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287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37488</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27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166561</xdr:rowOff>
    </xdr:from>
    <xdr:to>
      <xdr:col>81</xdr:col>
      <xdr:colOff>101600</xdr:colOff>
      <xdr:row>73</xdr:row>
      <xdr:rowOff>96711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251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113238</xdr:rowOff>
    </xdr:from>
    <xdr:ext cx="59901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181795" y="1228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16439</xdr:rowOff>
    </xdr:from>
    <xdr:to>
      <xdr:col>76</xdr:col>
      <xdr:colOff>165100</xdr:colOff>
      <xdr:row>75</xdr:row>
      <xdr:rowOff>118039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287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134566</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25111" y="1265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135792</xdr:rowOff>
    </xdr:from>
    <xdr:to>
      <xdr:col>72</xdr:col>
      <xdr:colOff>38100</xdr:colOff>
      <xdr:row>78</xdr:row>
      <xdr:rowOff>65942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3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57069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430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145256</xdr:rowOff>
    </xdr:from>
    <xdr:to>
      <xdr:col>67</xdr:col>
      <xdr:colOff>101600</xdr:colOff>
      <xdr:row>78</xdr:row>
      <xdr:rowOff>75406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4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66533</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439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48577</xdr:rowOff>
    </xdr:from>
    <xdr:to>
      <xdr:col>85</xdr:col>
      <xdr:colOff>127000</xdr:colOff>
      <xdr:row>96</xdr:row>
      <xdr:rowOff>89599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07777"/>
          <a:ext cx="838200" cy="4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75213</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534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89599</xdr:rowOff>
    </xdr:from>
    <xdr:to>
      <xdr:col>81</xdr:col>
      <xdr:colOff>50800</xdr:colOff>
      <xdr:row>96</xdr:row>
      <xdr:rowOff>97193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48799"/>
          <a:ext cx="889000" cy="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70917</xdr:rowOff>
    </xdr:from>
    <xdr:to>
      <xdr:col>76</xdr:col>
      <xdr:colOff>114300</xdr:colOff>
      <xdr:row>96</xdr:row>
      <xdr:rowOff>97193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530117"/>
          <a:ext cx="889000" cy="2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148138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60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13297</xdr:rowOff>
    </xdr:from>
    <xdr:to>
      <xdr:col>71</xdr:col>
      <xdr:colOff>177800</xdr:colOff>
      <xdr:row>96</xdr:row>
      <xdr:rowOff>70917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472497"/>
          <a:ext cx="889000" cy="5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63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66539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69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169227</xdr:rowOff>
    </xdr:from>
    <xdr:to>
      <xdr:col>85</xdr:col>
      <xdr:colOff>177800</xdr:colOff>
      <xdr:row>96</xdr:row>
      <xdr:rowOff>99377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5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20654</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0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38799</xdr:rowOff>
    </xdr:from>
    <xdr:to>
      <xdr:col>81</xdr:col>
      <xdr:colOff>101600</xdr:colOff>
      <xdr:row>96</xdr:row>
      <xdr:rowOff>140399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9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131526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5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46393</xdr:rowOff>
    </xdr:from>
    <xdr:to>
      <xdr:col>76</xdr:col>
      <xdr:colOff>165100</xdr:colOff>
      <xdr:row>96</xdr:row>
      <xdr:rowOff>147993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0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164520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28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20117</xdr:rowOff>
    </xdr:from>
    <xdr:to>
      <xdr:col>72</xdr:col>
      <xdr:colOff>38100</xdr:colOff>
      <xdr:row>96</xdr:row>
      <xdr:rowOff>121717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7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138244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25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133947</xdr:rowOff>
    </xdr:from>
    <xdr:to>
      <xdr:col>67</xdr:col>
      <xdr:colOff>101600</xdr:colOff>
      <xdr:row>96</xdr:row>
      <xdr:rowOff>64097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80624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19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総務費は、今庄プール跡地公園整備事業、集会所整備事業などの普通建設事業はあったものの、令和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比べ大規模な普通建設事業が減少したため、住民一人当たり６０千円の減となった。民生費については、電力・ガス・食料品等価格高騰に伴う非課税世帯への給付金支給などを実施。物価高騰に伴う住民税均等割非課税世帯への給付金支給や社会福祉施設への物価高騰対策支援金は前年度同様実施しつつ、定額減税調整給付金の実施により住民一人あたり</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千円の増となった。農林水産業費においては、災害復旧事業、北陸新幹線工事に伴う受託事業が縮小した一方、畜産クラスター支援事業により大幅の増加となり、類似団体内でトップの数値となった。また商工費については、プレミアム付デジタル商品券発行事業、鉢伏山一帯施設活用事業の実施、また、合併前からの観光施設が多くあり、維持経費が嵩んでいるため、前年度と同程度となっている。今後は、これらの施設の第３セクターや指定管理者制度の導入により低く抑えるよう努める。土木費は、新たな町分譲地整備により昨年度より大きく増加し類似団体平均を上回った。また、定住対策のための住宅政策に取り組んでいることもあり、類似団体の平均よりも高い傾向にある。定住政策は将来的には税収の増などが見込まれるため、今後も実施していく。災害復旧費は、大雨災害に伴う道路橋梁、農地、農林業施設の災害復旧事業の一部完了のため前年度より減少しているが、復旧には複数年かかるため類似団体平均よりは住民一人当たりの負担は大きく今後も相応の負担が見込まれる。公債費は、住民一人当たり７０千円となっている。町村合併前後の大規模建設事業に係る起債により、平成１８年度末で過去最大の残高となったが、平成２２年度からは、年間地方債発行額の上限を設けたことにより、残高は減少したが、災害復旧・防災・観光・定住対策に伴う大規模事業の取組に伴い、今後、増加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決算剰余金を積み立てることとしているが、令和６年度は利子の積立のみを行い、取崩しをしたことで前年度より減少した。災害復旧事業や畜産クラスター支援事業などの大型事業により歳出・歳入ともに増、標準規模に占める割合も４．９３ポイントの増となった。実質単年度収支は、財政調整基金への積み立てが前年度に比べ少なく、取崩しも行ったことから標準財政規模に占める割合では５．２３ポイントの減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令和６年度の標準財政規模は、臨時経済対策などの追加交付による普通交付税の増加に伴い前年度に比べ１億４，１００万６千円増となった。</a:t>
          </a:r>
        </a:p>
        <a:p>
          <a:r>
            <a:rPr kumimoji="1" lang="ja-JP" altLang="en-US" sz="1400">
              <a:latin typeface="ＭＳ ゴシック" pitchFamily="49" charset="-128"/>
              <a:ea typeface="ＭＳ ゴシック" pitchFamily="49" charset="-128"/>
            </a:rPr>
            <a:t>　一般会計において令和６年度は大型事業の実施により歳出は最大規模となったが、特定財源の確保と普通交付税の追加交付などにより黒字額は前年度より増加となった。</a:t>
          </a:r>
        </a:p>
        <a:p>
          <a:r>
            <a:rPr kumimoji="1" lang="ja-JP" altLang="en-US" sz="1400">
              <a:latin typeface="ＭＳ ゴシック" pitchFamily="49" charset="-128"/>
              <a:ea typeface="ＭＳ ゴシック" pitchFamily="49" charset="-128"/>
            </a:rPr>
            <a:t>　昨年度は特別会計においては、農業集落排水、下水道、個別排水処理施設特別会計が法非適事業から法適事業への移行のため打切り決算となり、農業集落排水特別会計において打ち切り決算による赤字となったが、今年度その他会計において赤字が生じておらず、健全な財政運営となっている。今後とも適正な運用を行い、財政の健全化に努める。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13313826</v>
      </c>
      <c r="BO4" s="371"/>
      <c r="BP4" s="371"/>
      <c r="BQ4" s="371"/>
      <c r="BR4" s="371"/>
      <c r="BS4" s="371"/>
      <c r="BT4" s="371"/>
      <c r="BU4" s="372"/>
      <c r="BV4" s="370">
        <v>11442496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12.6</v>
      </c>
      <c r="CU4" s="377"/>
      <c r="CV4" s="377"/>
      <c r="CW4" s="377"/>
      <c r="CX4" s="377"/>
      <c r="CY4" s="377"/>
      <c r="CZ4" s="377"/>
      <c r="DA4" s="378"/>
      <c r="DB4" s="376">
        <v>7.7</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89</v>
      </c>
      <c r="AN5" s="431"/>
      <c r="AO5" s="431"/>
      <c r="AP5" s="431"/>
      <c r="AQ5" s="431"/>
      <c r="AR5" s="431"/>
      <c r="AS5" s="431"/>
      <c r="AT5" s="432"/>
      <c r="AU5" s="433" t="s">
        <v>90</v>
      </c>
      <c r="AV5" s="434"/>
      <c r="AW5" s="434"/>
      <c r="AX5" s="434"/>
      <c r="AY5" s="435" t="s">
        <v>91</v>
      </c>
      <c r="AZ5" s="436"/>
      <c r="BA5" s="436"/>
      <c r="BB5" s="436"/>
      <c r="BC5" s="436"/>
      <c r="BD5" s="436"/>
      <c r="BE5" s="436"/>
      <c r="BF5" s="436"/>
      <c r="BG5" s="436"/>
      <c r="BH5" s="436"/>
      <c r="BI5" s="436"/>
      <c r="BJ5" s="436"/>
      <c r="BK5" s="436"/>
      <c r="BL5" s="436"/>
      <c r="BM5" s="437"/>
      <c r="BN5" s="438">
        <v>12390435</v>
      </c>
      <c r="BO5" s="439"/>
      <c r="BP5" s="439"/>
      <c r="BQ5" s="439"/>
      <c r="BR5" s="439"/>
      <c r="BS5" s="439"/>
      <c r="BT5" s="439"/>
      <c r="BU5" s="440"/>
      <c r="BV5" s="438">
        <v>10898754</v>
      </c>
      <c r="BW5" s="439"/>
      <c r="BX5" s="439"/>
      <c r="BY5" s="439"/>
      <c r="BZ5" s="439"/>
      <c r="CA5" s="439"/>
      <c r="CB5" s="439"/>
      <c r="CC5" s="440"/>
      <c r="CD5" s="441" t="s">
        <v>92</v>
      </c>
      <c r="CE5" s="442"/>
      <c r="CF5" s="442"/>
      <c r="CG5" s="442"/>
      <c r="CH5" s="442"/>
      <c r="CI5" s="442"/>
      <c r="CJ5" s="442"/>
      <c r="CK5" s="442"/>
      <c r="CL5" s="442"/>
      <c r="CM5" s="442"/>
      <c r="CN5" s="442"/>
      <c r="CO5" s="442"/>
      <c r="CP5" s="442"/>
      <c r="CQ5" s="442"/>
      <c r="CR5" s="442"/>
      <c r="CS5" s="443"/>
      <c r="CT5" s="404">
        <v>91.2</v>
      </c>
      <c r="CU5" s="405"/>
      <c r="CV5" s="405"/>
      <c r="CW5" s="405"/>
      <c r="CX5" s="405"/>
      <c r="CY5" s="405"/>
      <c r="CZ5" s="405"/>
      <c r="DA5" s="406"/>
      <c r="DB5" s="404">
        <v>88.7</v>
      </c>
      <c r="DC5" s="405"/>
      <c r="DD5" s="405"/>
      <c r="DE5" s="405"/>
      <c r="DF5" s="405"/>
      <c r="DG5" s="405"/>
      <c r="DH5" s="405"/>
      <c r="DI5" s="406"/>
    </row>
    <row r="6" spans="1:119" ht="18.75" customHeight="1" x14ac:dyDescent="0.2">
      <c r="A6" s="169"/>
      <c r="B6" s="407" t="s">
        <v>93</v>
      </c>
      <c r="C6" s="408"/>
      <c r="D6" s="408"/>
      <c r="E6" s="409"/>
      <c r="F6" s="409"/>
      <c r="G6" s="409"/>
      <c r="H6" s="409"/>
      <c r="I6" s="409"/>
      <c r="J6" s="409"/>
      <c r="K6" s="409"/>
      <c r="L6" s="409" t="s">
        <v>94</v>
      </c>
      <c r="M6" s="409"/>
      <c r="N6" s="409"/>
      <c r="O6" s="409"/>
      <c r="P6" s="409"/>
      <c r="Q6" s="409"/>
      <c r="R6" s="413"/>
      <c r="S6" s="413"/>
      <c r="T6" s="413"/>
      <c r="U6" s="413"/>
      <c r="V6" s="414"/>
      <c r="W6" s="417" t="s">
        <v>95</v>
      </c>
      <c r="X6" s="418"/>
      <c r="Y6" s="418"/>
      <c r="Z6" s="418"/>
      <c r="AA6" s="418"/>
      <c r="AB6" s="408"/>
      <c r="AC6" s="421" t="s">
        <v>96</v>
      </c>
      <c r="AD6" s="422"/>
      <c r="AE6" s="422"/>
      <c r="AF6" s="422"/>
      <c r="AG6" s="422"/>
      <c r="AH6" s="422"/>
      <c r="AI6" s="422"/>
      <c r="AJ6" s="422"/>
      <c r="AK6" s="422"/>
      <c r="AL6" s="423"/>
      <c r="AM6" s="430" t="s">
        <v>97</v>
      </c>
      <c r="AN6" s="431"/>
      <c r="AO6" s="431"/>
      <c r="AP6" s="431"/>
      <c r="AQ6" s="431"/>
      <c r="AR6" s="431"/>
      <c r="AS6" s="431"/>
      <c r="AT6" s="432"/>
      <c r="AU6" s="433" t="s">
        <v>90</v>
      </c>
      <c r="AV6" s="434"/>
      <c r="AW6" s="434"/>
      <c r="AX6" s="434"/>
      <c r="AY6" s="435" t="s">
        <v>98</v>
      </c>
      <c r="AZ6" s="436"/>
      <c r="BA6" s="436"/>
      <c r="BB6" s="436"/>
      <c r="BC6" s="436"/>
      <c r="BD6" s="436"/>
      <c r="BE6" s="436"/>
      <c r="BF6" s="436"/>
      <c r="BG6" s="436"/>
      <c r="BH6" s="436"/>
      <c r="BI6" s="436"/>
      <c r="BJ6" s="436"/>
      <c r="BK6" s="436"/>
      <c r="BL6" s="436"/>
      <c r="BM6" s="437"/>
      <c r="BN6" s="438">
        <v>923391</v>
      </c>
      <c r="BO6" s="439"/>
      <c r="BP6" s="439"/>
      <c r="BQ6" s="439"/>
      <c r="BR6" s="439"/>
      <c r="BS6" s="439"/>
      <c r="BT6" s="439"/>
      <c r="BU6" s="440"/>
      <c r="BV6" s="438">
        <v>543742</v>
      </c>
      <c r="BW6" s="439"/>
      <c r="BX6" s="439"/>
      <c r="BY6" s="439"/>
      <c r="BZ6" s="439"/>
      <c r="CA6" s="439"/>
      <c r="CB6" s="439"/>
      <c r="CC6" s="440"/>
      <c r="CD6" s="441" t="s">
        <v>99</v>
      </c>
      <c r="CE6" s="442"/>
      <c r="CF6" s="442"/>
      <c r="CG6" s="442"/>
      <c r="CH6" s="442"/>
      <c r="CI6" s="442"/>
      <c r="CJ6" s="442"/>
      <c r="CK6" s="442"/>
      <c r="CL6" s="442"/>
      <c r="CM6" s="442"/>
      <c r="CN6" s="442"/>
      <c r="CO6" s="442"/>
      <c r="CP6" s="442"/>
      <c r="CQ6" s="442"/>
      <c r="CR6" s="442"/>
      <c r="CS6" s="443"/>
      <c r="CT6" s="444">
        <v>91.2</v>
      </c>
      <c r="CU6" s="445"/>
      <c r="CV6" s="445"/>
      <c r="CW6" s="445"/>
      <c r="CX6" s="445"/>
      <c r="CY6" s="445"/>
      <c r="CZ6" s="445"/>
      <c r="DA6" s="446"/>
      <c r="DB6" s="444">
        <v>88.7</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100</v>
      </c>
      <c r="AN7" s="431"/>
      <c r="AO7" s="431"/>
      <c r="AP7" s="431"/>
      <c r="AQ7" s="431"/>
      <c r="AR7" s="431"/>
      <c r="AS7" s="431"/>
      <c r="AT7" s="432"/>
      <c r="AU7" s="433" t="s">
        <v>90</v>
      </c>
      <c r="AV7" s="434"/>
      <c r="AW7" s="434"/>
      <c r="AX7" s="434"/>
      <c r="AY7" s="435" t="s">
        <v>101</v>
      </c>
      <c r="AZ7" s="436"/>
      <c r="BA7" s="436"/>
      <c r="BB7" s="436"/>
      <c r="BC7" s="436"/>
      <c r="BD7" s="436"/>
      <c r="BE7" s="436"/>
      <c r="BF7" s="436"/>
      <c r="BG7" s="436"/>
      <c r="BH7" s="436"/>
      <c r="BI7" s="436"/>
      <c r="BJ7" s="436"/>
      <c r="BK7" s="436"/>
      <c r="BL7" s="436"/>
      <c r="BM7" s="437"/>
      <c r="BN7" s="438">
        <v>255027</v>
      </c>
      <c r="BO7" s="439"/>
      <c r="BP7" s="439"/>
      <c r="BQ7" s="439"/>
      <c r="BR7" s="439"/>
      <c r="BS7" s="439"/>
      <c r="BT7" s="439"/>
      <c r="BU7" s="440"/>
      <c r="BV7" s="438">
        <v>146930</v>
      </c>
      <c r="BW7" s="439"/>
      <c r="BX7" s="439"/>
      <c r="BY7" s="439"/>
      <c r="BZ7" s="439"/>
      <c r="CA7" s="439"/>
      <c r="CB7" s="439"/>
      <c r="CC7" s="440"/>
      <c r="CD7" s="441" t="s">
        <v>102</v>
      </c>
      <c r="CE7" s="442"/>
      <c r="CF7" s="442"/>
      <c r="CG7" s="442"/>
      <c r="CH7" s="442"/>
      <c r="CI7" s="442"/>
      <c r="CJ7" s="442"/>
      <c r="CK7" s="442"/>
      <c r="CL7" s="442"/>
      <c r="CM7" s="442"/>
      <c r="CN7" s="442"/>
      <c r="CO7" s="442"/>
      <c r="CP7" s="442"/>
      <c r="CQ7" s="442"/>
      <c r="CR7" s="442"/>
      <c r="CS7" s="443"/>
      <c r="CT7" s="438">
        <v>5293547</v>
      </c>
      <c r="CU7" s="439"/>
      <c r="CV7" s="439"/>
      <c r="CW7" s="439"/>
      <c r="CX7" s="439"/>
      <c r="CY7" s="439"/>
      <c r="CZ7" s="439"/>
      <c r="DA7" s="440"/>
      <c r="DB7" s="438">
        <v>5152541</v>
      </c>
      <c r="DC7" s="439"/>
      <c r="DD7" s="439"/>
      <c r="DE7" s="439"/>
      <c r="DF7" s="439"/>
      <c r="DG7" s="439"/>
      <c r="DH7" s="439"/>
      <c r="DI7" s="440"/>
    </row>
    <row r="8" spans="1:119" ht="18.75" customHeight="1" thickBot="1" x14ac:dyDescent="0.25">
      <c r="A8" s="169"/>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103</v>
      </c>
      <c r="AN8" s="431"/>
      <c r="AO8" s="431"/>
      <c r="AP8" s="431"/>
      <c r="AQ8" s="431"/>
      <c r="AR8" s="431"/>
      <c r="AS8" s="431"/>
      <c r="AT8" s="432"/>
      <c r="AU8" s="433" t="s">
        <v>104</v>
      </c>
      <c r="AV8" s="434"/>
      <c r="AW8" s="434"/>
      <c r="AX8" s="434"/>
      <c r="AY8" s="435" t="s">
        <v>105</v>
      </c>
      <c r="AZ8" s="436"/>
      <c r="BA8" s="436"/>
      <c r="BB8" s="436"/>
      <c r="BC8" s="436"/>
      <c r="BD8" s="436"/>
      <c r="BE8" s="436"/>
      <c r="BF8" s="436"/>
      <c r="BG8" s="436"/>
      <c r="BH8" s="436"/>
      <c r="BI8" s="436"/>
      <c r="BJ8" s="436"/>
      <c r="BK8" s="436"/>
      <c r="BL8" s="436"/>
      <c r="BM8" s="437"/>
      <c r="BN8" s="438">
        <v>668364</v>
      </c>
      <c r="BO8" s="439"/>
      <c r="BP8" s="439"/>
      <c r="BQ8" s="439"/>
      <c r="BR8" s="439"/>
      <c r="BS8" s="439"/>
      <c r="BT8" s="439"/>
      <c r="BU8" s="440"/>
      <c r="BV8" s="438">
        <v>396812</v>
      </c>
      <c r="BW8" s="439"/>
      <c r="BX8" s="439"/>
      <c r="BY8" s="439"/>
      <c r="BZ8" s="439"/>
      <c r="CA8" s="439"/>
      <c r="CB8" s="439"/>
      <c r="CC8" s="440"/>
      <c r="CD8" s="441" t="s">
        <v>106</v>
      </c>
      <c r="CE8" s="442"/>
      <c r="CF8" s="442"/>
      <c r="CG8" s="442"/>
      <c r="CH8" s="442"/>
      <c r="CI8" s="442"/>
      <c r="CJ8" s="442"/>
      <c r="CK8" s="442"/>
      <c r="CL8" s="442"/>
      <c r="CM8" s="442"/>
      <c r="CN8" s="442"/>
      <c r="CO8" s="442"/>
      <c r="CP8" s="442"/>
      <c r="CQ8" s="442"/>
      <c r="CR8" s="442"/>
      <c r="CS8" s="443"/>
      <c r="CT8" s="447">
        <v>0.27</v>
      </c>
      <c r="CU8" s="448"/>
      <c r="CV8" s="448"/>
      <c r="CW8" s="448"/>
      <c r="CX8" s="448"/>
      <c r="CY8" s="448"/>
      <c r="CZ8" s="448"/>
      <c r="DA8" s="449"/>
      <c r="DB8" s="447">
        <v>0.27</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10002</v>
      </c>
      <c r="S9" s="455"/>
      <c r="T9" s="455"/>
      <c r="U9" s="455"/>
      <c r="V9" s="456"/>
      <c r="W9" s="364" t="s">
        <v>109</v>
      </c>
      <c r="X9" s="365"/>
      <c r="Y9" s="365"/>
      <c r="Z9" s="365"/>
      <c r="AA9" s="365"/>
      <c r="AB9" s="365"/>
      <c r="AC9" s="365"/>
      <c r="AD9" s="365"/>
      <c r="AE9" s="365"/>
      <c r="AF9" s="365"/>
      <c r="AG9" s="365"/>
      <c r="AH9" s="365"/>
      <c r="AI9" s="365"/>
      <c r="AJ9" s="365"/>
      <c r="AK9" s="365"/>
      <c r="AL9" s="366"/>
      <c r="AM9" s="430" t="s">
        <v>110</v>
      </c>
      <c r="AN9" s="431"/>
      <c r="AO9" s="431"/>
      <c r="AP9" s="431"/>
      <c r="AQ9" s="431"/>
      <c r="AR9" s="431"/>
      <c r="AS9" s="431"/>
      <c r="AT9" s="432"/>
      <c r="AU9" s="433" t="s">
        <v>104</v>
      </c>
      <c r="AV9" s="434"/>
      <c r="AW9" s="434"/>
      <c r="AX9" s="434"/>
      <c r="AY9" s="435" t="s">
        <v>111</v>
      </c>
      <c r="AZ9" s="436"/>
      <c r="BA9" s="436"/>
      <c r="BB9" s="436"/>
      <c r="BC9" s="436"/>
      <c r="BD9" s="436"/>
      <c r="BE9" s="436"/>
      <c r="BF9" s="436"/>
      <c r="BG9" s="436"/>
      <c r="BH9" s="436"/>
      <c r="BI9" s="436"/>
      <c r="BJ9" s="436"/>
      <c r="BK9" s="436"/>
      <c r="BL9" s="436"/>
      <c r="BM9" s="437"/>
      <c r="BN9" s="438">
        <v>271552</v>
      </c>
      <c r="BO9" s="439"/>
      <c r="BP9" s="439"/>
      <c r="BQ9" s="439"/>
      <c r="BR9" s="439"/>
      <c r="BS9" s="439"/>
      <c r="BT9" s="439"/>
      <c r="BU9" s="440"/>
      <c r="BV9" s="438">
        <v>-163545</v>
      </c>
      <c r="BW9" s="439"/>
      <c r="BX9" s="439"/>
      <c r="BY9" s="439"/>
      <c r="BZ9" s="439"/>
      <c r="CA9" s="439"/>
      <c r="CB9" s="439"/>
      <c r="CC9" s="440"/>
      <c r="CD9" s="441" t="s">
        <v>112</v>
      </c>
      <c r="CE9" s="442"/>
      <c r="CF9" s="442"/>
      <c r="CG9" s="442"/>
      <c r="CH9" s="442"/>
      <c r="CI9" s="442"/>
      <c r="CJ9" s="442"/>
      <c r="CK9" s="442"/>
      <c r="CL9" s="442"/>
      <c r="CM9" s="442"/>
      <c r="CN9" s="442"/>
      <c r="CO9" s="442"/>
      <c r="CP9" s="442"/>
      <c r="CQ9" s="442"/>
      <c r="CR9" s="442"/>
      <c r="CS9" s="443"/>
      <c r="CT9" s="404">
        <v>8.3000000000000007</v>
      </c>
      <c r="CU9" s="405"/>
      <c r="CV9" s="405"/>
      <c r="CW9" s="405"/>
      <c r="CX9" s="405"/>
      <c r="CY9" s="405"/>
      <c r="CZ9" s="405"/>
      <c r="DA9" s="406"/>
      <c r="DB9" s="404">
        <v>8.6</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1"/>
      <c r="N10" s="431"/>
      <c r="O10" s="431"/>
      <c r="P10" s="431"/>
      <c r="Q10" s="432"/>
      <c r="R10" s="458">
        <v>10799</v>
      </c>
      <c r="S10" s="459"/>
      <c r="T10" s="459"/>
      <c r="U10" s="459"/>
      <c r="V10" s="460"/>
      <c r="W10" s="395"/>
      <c r="X10" s="396"/>
      <c r="Y10" s="396"/>
      <c r="Z10" s="396"/>
      <c r="AA10" s="396"/>
      <c r="AB10" s="396"/>
      <c r="AC10" s="396"/>
      <c r="AD10" s="396"/>
      <c r="AE10" s="396"/>
      <c r="AF10" s="396"/>
      <c r="AG10" s="396"/>
      <c r="AH10" s="396"/>
      <c r="AI10" s="396"/>
      <c r="AJ10" s="396"/>
      <c r="AK10" s="396"/>
      <c r="AL10" s="399"/>
      <c r="AM10" s="430" t="s">
        <v>114</v>
      </c>
      <c r="AN10" s="431"/>
      <c r="AO10" s="431"/>
      <c r="AP10" s="431"/>
      <c r="AQ10" s="431"/>
      <c r="AR10" s="431"/>
      <c r="AS10" s="431"/>
      <c r="AT10" s="432"/>
      <c r="AU10" s="433" t="s">
        <v>104</v>
      </c>
      <c r="AV10" s="434"/>
      <c r="AW10" s="434"/>
      <c r="AX10" s="434"/>
      <c r="AY10" s="435" t="s">
        <v>115</v>
      </c>
      <c r="AZ10" s="436"/>
      <c r="BA10" s="436"/>
      <c r="BB10" s="436"/>
      <c r="BC10" s="436"/>
      <c r="BD10" s="436"/>
      <c r="BE10" s="436"/>
      <c r="BF10" s="436"/>
      <c r="BG10" s="436"/>
      <c r="BH10" s="436"/>
      <c r="BI10" s="436"/>
      <c r="BJ10" s="436"/>
      <c r="BK10" s="436"/>
      <c r="BL10" s="436"/>
      <c r="BM10" s="437"/>
      <c r="BN10" s="438">
        <v>7320</v>
      </c>
      <c r="BO10" s="439"/>
      <c r="BP10" s="439"/>
      <c r="BQ10" s="439"/>
      <c r="BR10" s="439"/>
      <c r="BS10" s="439"/>
      <c r="BT10" s="439"/>
      <c r="BU10" s="440"/>
      <c r="BV10" s="438">
        <v>331395</v>
      </c>
      <c r="BW10" s="439"/>
      <c r="BX10" s="439"/>
      <c r="BY10" s="439"/>
      <c r="BZ10" s="439"/>
      <c r="CA10" s="439"/>
      <c r="CB10" s="439"/>
      <c r="CC10" s="440"/>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0" t="s">
        <v>119</v>
      </c>
      <c r="AN11" s="431"/>
      <c r="AO11" s="431"/>
      <c r="AP11" s="431"/>
      <c r="AQ11" s="431"/>
      <c r="AR11" s="431"/>
      <c r="AS11" s="431"/>
      <c r="AT11" s="432"/>
      <c r="AU11" s="433" t="s">
        <v>104</v>
      </c>
      <c r="AV11" s="434"/>
      <c r="AW11" s="434"/>
      <c r="AX11" s="434"/>
      <c r="AY11" s="435" t="s">
        <v>120</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121</v>
      </c>
      <c r="CE11" s="442"/>
      <c r="CF11" s="442"/>
      <c r="CG11" s="442"/>
      <c r="CH11" s="442"/>
      <c r="CI11" s="442"/>
      <c r="CJ11" s="442"/>
      <c r="CK11" s="442"/>
      <c r="CL11" s="442"/>
      <c r="CM11" s="442"/>
      <c r="CN11" s="442"/>
      <c r="CO11" s="442"/>
      <c r="CP11" s="442"/>
      <c r="CQ11" s="442"/>
      <c r="CR11" s="442"/>
      <c r="CS11" s="443"/>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9448</v>
      </c>
      <c r="S12" s="480"/>
      <c r="T12" s="480"/>
      <c r="U12" s="480"/>
      <c r="V12" s="481"/>
      <c r="W12" s="482" t="s">
        <v>1</v>
      </c>
      <c r="X12" s="434"/>
      <c r="Y12" s="434"/>
      <c r="Z12" s="434"/>
      <c r="AA12" s="434"/>
      <c r="AB12" s="483"/>
      <c r="AC12" s="484" t="s">
        <v>125</v>
      </c>
      <c r="AD12" s="485"/>
      <c r="AE12" s="485"/>
      <c r="AF12" s="485"/>
      <c r="AG12" s="486"/>
      <c r="AH12" s="484" t="s">
        <v>126</v>
      </c>
      <c r="AI12" s="485"/>
      <c r="AJ12" s="485"/>
      <c r="AK12" s="485"/>
      <c r="AL12" s="487"/>
      <c r="AM12" s="430" t="s">
        <v>127</v>
      </c>
      <c r="AN12" s="431"/>
      <c r="AO12" s="431"/>
      <c r="AP12" s="431"/>
      <c r="AQ12" s="431"/>
      <c r="AR12" s="431"/>
      <c r="AS12" s="431"/>
      <c r="AT12" s="432"/>
      <c r="AU12" s="433" t="s">
        <v>90</v>
      </c>
      <c r="AV12" s="434"/>
      <c r="AW12" s="434"/>
      <c r="AX12" s="434"/>
      <c r="AY12" s="435" t="s">
        <v>128</v>
      </c>
      <c r="AZ12" s="436"/>
      <c r="BA12" s="436"/>
      <c r="BB12" s="436"/>
      <c r="BC12" s="436"/>
      <c r="BD12" s="436"/>
      <c r="BE12" s="436"/>
      <c r="BF12" s="436"/>
      <c r="BG12" s="436"/>
      <c r="BH12" s="436"/>
      <c r="BI12" s="436"/>
      <c r="BJ12" s="436"/>
      <c r="BK12" s="436"/>
      <c r="BL12" s="436"/>
      <c r="BM12" s="437"/>
      <c r="BN12" s="438">
        <v>382960</v>
      </c>
      <c r="BO12" s="439"/>
      <c r="BP12" s="439"/>
      <c r="BQ12" s="439"/>
      <c r="BR12" s="439"/>
      <c r="BS12" s="439"/>
      <c r="BT12" s="439"/>
      <c r="BU12" s="440"/>
      <c r="BV12" s="438">
        <v>0</v>
      </c>
      <c r="BW12" s="439"/>
      <c r="BX12" s="439"/>
      <c r="BY12" s="439"/>
      <c r="BZ12" s="439"/>
      <c r="CA12" s="439"/>
      <c r="CB12" s="439"/>
      <c r="CC12" s="440"/>
      <c r="CD12" s="441" t="s">
        <v>129</v>
      </c>
      <c r="CE12" s="442"/>
      <c r="CF12" s="442"/>
      <c r="CG12" s="442"/>
      <c r="CH12" s="442"/>
      <c r="CI12" s="442"/>
      <c r="CJ12" s="442"/>
      <c r="CK12" s="442"/>
      <c r="CL12" s="442"/>
      <c r="CM12" s="442"/>
      <c r="CN12" s="442"/>
      <c r="CO12" s="442"/>
      <c r="CP12" s="442"/>
      <c r="CQ12" s="442"/>
      <c r="CR12" s="442"/>
      <c r="CS12" s="443"/>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9359</v>
      </c>
      <c r="S13" s="492"/>
      <c r="T13" s="492"/>
      <c r="U13" s="492"/>
      <c r="V13" s="493"/>
      <c r="W13" s="417" t="s">
        <v>131</v>
      </c>
      <c r="X13" s="418"/>
      <c r="Y13" s="418"/>
      <c r="Z13" s="418"/>
      <c r="AA13" s="418"/>
      <c r="AB13" s="408"/>
      <c r="AC13" s="458">
        <v>291</v>
      </c>
      <c r="AD13" s="459"/>
      <c r="AE13" s="459"/>
      <c r="AF13" s="459"/>
      <c r="AG13" s="501"/>
      <c r="AH13" s="458">
        <v>401</v>
      </c>
      <c r="AI13" s="459"/>
      <c r="AJ13" s="459"/>
      <c r="AK13" s="459"/>
      <c r="AL13" s="460"/>
      <c r="AM13" s="430" t="s">
        <v>132</v>
      </c>
      <c r="AN13" s="431"/>
      <c r="AO13" s="431"/>
      <c r="AP13" s="431"/>
      <c r="AQ13" s="431"/>
      <c r="AR13" s="431"/>
      <c r="AS13" s="431"/>
      <c r="AT13" s="432"/>
      <c r="AU13" s="433" t="s">
        <v>104</v>
      </c>
      <c r="AV13" s="434"/>
      <c r="AW13" s="434"/>
      <c r="AX13" s="434"/>
      <c r="AY13" s="435" t="s">
        <v>133</v>
      </c>
      <c r="AZ13" s="436"/>
      <c r="BA13" s="436"/>
      <c r="BB13" s="436"/>
      <c r="BC13" s="436"/>
      <c r="BD13" s="436"/>
      <c r="BE13" s="436"/>
      <c r="BF13" s="436"/>
      <c r="BG13" s="436"/>
      <c r="BH13" s="436"/>
      <c r="BI13" s="436"/>
      <c r="BJ13" s="436"/>
      <c r="BK13" s="436"/>
      <c r="BL13" s="436"/>
      <c r="BM13" s="437"/>
      <c r="BN13" s="438">
        <v>-104088</v>
      </c>
      <c r="BO13" s="439"/>
      <c r="BP13" s="439"/>
      <c r="BQ13" s="439"/>
      <c r="BR13" s="439"/>
      <c r="BS13" s="439"/>
      <c r="BT13" s="439"/>
      <c r="BU13" s="440"/>
      <c r="BV13" s="438">
        <v>167850</v>
      </c>
      <c r="BW13" s="439"/>
      <c r="BX13" s="439"/>
      <c r="BY13" s="439"/>
      <c r="BZ13" s="439"/>
      <c r="CA13" s="439"/>
      <c r="CB13" s="439"/>
      <c r="CC13" s="440"/>
      <c r="CD13" s="441" t="s">
        <v>134</v>
      </c>
      <c r="CE13" s="442"/>
      <c r="CF13" s="442"/>
      <c r="CG13" s="442"/>
      <c r="CH13" s="442"/>
      <c r="CI13" s="442"/>
      <c r="CJ13" s="442"/>
      <c r="CK13" s="442"/>
      <c r="CL13" s="442"/>
      <c r="CM13" s="442"/>
      <c r="CN13" s="442"/>
      <c r="CO13" s="442"/>
      <c r="CP13" s="442"/>
      <c r="CQ13" s="442"/>
      <c r="CR13" s="442"/>
      <c r="CS13" s="443"/>
      <c r="CT13" s="404">
        <v>2.4</v>
      </c>
      <c r="CU13" s="405"/>
      <c r="CV13" s="405"/>
      <c r="CW13" s="405"/>
      <c r="CX13" s="405"/>
      <c r="CY13" s="405"/>
      <c r="CZ13" s="405"/>
      <c r="DA13" s="406"/>
      <c r="DB13" s="404">
        <v>2</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9611</v>
      </c>
      <c r="S14" s="492"/>
      <c r="T14" s="492"/>
      <c r="U14" s="492"/>
      <c r="V14" s="493"/>
      <c r="W14" s="397"/>
      <c r="X14" s="398"/>
      <c r="Y14" s="398"/>
      <c r="Z14" s="398"/>
      <c r="AA14" s="398"/>
      <c r="AB14" s="387"/>
      <c r="AC14" s="494">
        <v>5.8</v>
      </c>
      <c r="AD14" s="495"/>
      <c r="AE14" s="495"/>
      <c r="AF14" s="495"/>
      <c r="AG14" s="496"/>
      <c r="AH14" s="494">
        <v>7.3</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9537</v>
      </c>
      <c r="S15" s="492"/>
      <c r="T15" s="492"/>
      <c r="U15" s="492"/>
      <c r="V15" s="493"/>
      <c r="W15" s="417" t="s">
        <v>137</v>
      </c>
      <c r="X15" s="418"/>
      <c r="Y15" s="418"/>
      <c r="Z15" s="418"/>
      <c r="AA15" s="418"/>
      <c r="AB15" s="408"/>
      <c r="AC15" s="458">
        <v>1803</v>
      </c>
      <c r="AD15" s="459"/>
      <c r="AE15" s="459"/>
      <c r="AF15" s="459"/>
      <c r="AG15" s="501"/>
      <c r="AH15" s="458">
        <v>1887</v>
      </c>
      <c r="AI15" s="459"/>
      <c r="AJ15" s="459"/>
      <c r="AK15" s="459"/>
      <c r="AL15" s="460"/>
      <c r="AM15" s="430"/>
      <c r="AN15" s="431"/>
      <c r="AO15" s="431"/>
      <c r="AP15" s="431"/>
      <c r="AQ15" s="431"/>
      <c r="AR15" s="431"/>
      <c r="AS15" s="431"/>
      <c r="AT15" s="432"/>
      <c r="AU15" s="433"/>
      <c r="AV15" s="434"/>
      <c r="AW15" s="434"/>
      <c r="AX15" s="434"/>
      <c r="AY15" s="367" t="s">
        <v>138</v>
      </c>
      <c r="AZ15" s="368"/>
      <c r="BA15" s="368"/>
      <c r="BB15" s="368"/>
      <c r="BC15" s="368"/>
      <c r="BD15" s="368"/>
      <c r="BE15" s="368"/>
      <c r="BF15" s="368"/>
      <c r="BG15" s="368"/>
      <c r="BH15" s="368"/>
      <c r="BI15" s="368"/>
      <c r="BJ15" s="368"/>
      <c r="BK15" s="368"/>
      <c r="BL15" s="368"/>
      <c r="BM15" s="369"/>
      <c r="BN15" s="370">
        <v>1359680</v>
      </c>
      <c r="BO15" s="371"/>
      <c r="BP15" s="371"/>
      <c r="BQ15" s="371"/>
      <c r="BR15" s="371"/>
      <c r="BS15" s="371"/>
      <c r="BT15" s="371"/>
      <c r="BU15" s="372"/>
      <c r="BV15" s="370">
        <v>1313803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35.700000000000003</v>
      </c>
      <c r="AD16" s="495"/>
      <c r="AE16" s="495"/>
      <c r="AF16" s="495"/>
      <c r="AG16" s="496"/>
      <c r="AH16" s="494">
        <v>34.5</v>
      </c>
      <c r="AI16" s="495"/>
      <c r="AJ16" s="495"/>
      <c r="AK16" s="495"/>
      <c r="AL16" s="497"/>
      <c r="AM16" s="430"/>
      <c r="AN16" s="431"/>
      <c r="AO16" s="431"/>
      <c r="AP16" s="431"/>
      <c r="AQ16" s="431"/>
      <c r="AR16" s="431"/>
      <c r="AS16" s="431"/>
      <c r="AT16" s="432"/>
      <c r="AU16" s="433"/>
      <c r="AV16" s="434"/>
      <c r="AW16" s="434"/>
      <c r="AX16" s="434"/>
      <c r="AY16" s="435" t="s">
        <v>142</v>
      </c>
      <c r="AZ16" s="436"/>
      <c r="BA16" s="436"/>
      <c r="BB16" s="436"/>
      <c r="BC16" s="436"/>
      <c r="BD16" s="436"/>
      <c r="BE16" s="436"/>
      <c r="BF16" s="436"/>
      <c r="BG16" s="436"/>
      <c r="BH16" s="436"/>
      <c r="BI16" s="436"/>
      <c r="BJ16" s="436"/>
      <c r="BK16" s="436"/>
      <c r="BL16" s="436"/>
      <c r="BM16" s="437"/>
      <c r="BN16" s="438">
        <v>4958737</v>
      </c>
      <c r="BO16" s="439"/>
      <c r="BP16" s="439"/>
      <c r="BQ16" s="439"/>
      <c r="BR16" s="439"/>
      <c r="BS16" s="439"/>
      <c r="BT16" s="439"/>
      <c r="BU16" s="440"/>
      <c r="BV16" s="438">
        <v>4817101</v>
      </c>
      <c r="BW16" s="439"/>
      <c r="BX16" s="439"/>
      <c r="BY16" s="439"/>
      <c r="BZ16" s="439"/>
      <c r="CA16" s="439"/>
      <c r="CB16" s="439"/>
      <c r="CC16" s="440"/>
      <c r="CD16" s="182"/>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6" t="s">
        <v>143</v>
      </c>
      <c r="N17" s="517"/>
      <c r="O17" s="517"/>
      <c r="P17" s="517"/>
      <c r="Q17" s="518"/>
      <c r="R17" s="513" t="s">
        <v>144</v>
      </c>
      <c r="S17" s="514"/>
      <c r="T17" s="514"/>
      <c r="U17" s="514"/>
      <c r="V17" s="515"/>
      <c r="W17" s="417" t="s">
        <v>145</v>
      </c>
      <c r="X17" s="418"/>
      <c r="Y17" s="418"/>
      <c r="Z17" s="418"/>
      <c r="AA17" s="418"/>
      <c r="AB17" s="408"/>
      <c r="AC17" s="458">
        <v>2963</v>
      </c>
      <c r="AD17" s="459"/>
      <c r="AE17" s="459"/>
      <c r="AF17" s="459"/>
      <c r="AG17" s="501"/>
      <c r="AH17" s="458">
        <v>3187</v>
      </c>
      <c r="AI17" s="459"/>
      <c r="AJ17" s="459"/>
      <c r="AK17" s="459"/>
      <c r="AL17" s="460"/>
      <c r="AM17" s="430"/>
      <c r="AN17" s="431"/>
      <c r="AO17" s="431"/>
      <c r="AP17" s="431"/>
      <c r="AQ17" s="431"/>
      <c r="AR17" s="431"/>
      <c r="AS17" s="431"/>
      <c r="AT17" s="432"/>
      <c r="AU17" s="433"/>
      <c r="AV17" s="434"/>
      <c r="AW17" s="434"/>
      <c r="AX17" s="434"/>
      <c r="AY17" s="435" t="s">
        <v>146</v>
      </c>
      <c r="AZ17" s="436"/>
      <c r="BA17" s="436"/>
      <c r="BB17" s="436"/>
      <c r="BC17" s="436"/>
      <c r="BD17" s="436"/>
      <c r="BE17" s="436"/>
      <c r="BF17" s="436"/>
      <c r="BG17" s="436"/>
      <c r="BH17" s="436"/>
      <c r="BI17" s="436"/>
      <c r="BJ17" s="436"/>
      <c r="BK17" s="436"/>
      <c r="BL17" s="436"/>
      <c r="BM17" s="437"/>
      <c r="BN17" s="438">
        <v>1683214</v>
      </c>
      <c r="BO17" s="439"/>
      <c r="BP17" s="439"/>
      <c r="BQ17" s="439"/>
      <c r="BR17" s="439"/>
      <c r="BS17" s="439"/>
      <c r="BT17" s="439"/>
      <c r="BU17" s="440"/>
      <c r="BV17" s="438">
        <v>1627133</v>
      </c>
      <c r="BW17" s="439"/>
      <c r="BX17" s="439"/>
      <c r="BY17" s="439"/>
      <c r="BZ17" s="439"/>
      <c r="CA17" s="439"/>
      <c r="CB17" s="439"/>
      <c r="CC17" s="440"/>
      <c r="CD17" s="182"/>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1" t="s">
        <v>147</v>
      </c>
      <c r="C18" s="450"/>
      <c r="D18" s="450"/>
      <c r="E18" s="522"/>
      <c r="F18" s="522"/>
      <c r="G18" s="522"/>
      <c r="H18" s="522"/>
      <c r="I18" s="522"/>
      <c r="J18" s="522"/>
      <c r="K18" s="522"/>
      <c r="L18" s="523">
        <v>343.69</v>
      </c>
      <c r="M18" s="523"/>
      <c r="N18" s="523"/>
      <c r="O18" s="523"/>
      <c r="P18" s="523"/>
      <c r="Q18" s="523"/>
      <c r="R18" s="524"/>
      <c r="S18" s="524"/>
      <c r="T18" s="524"/>
      <c r="U18" s="524"/>
      <c r="V18" s="525"/>
      <c r="W18" s="419"/>
      <c r="X18" s="420"/>
      <c r="Y18" s="420"/>
      <c r="Z18" s="420"/>
      <c r="AA18" s="420"/>
      <c r="AB18" s="411"/>
      <c r="AC18" s="526">
        <v>58.6</v>
      </c>
      <c r="AD18" s="527"/>
      <c r="AE18" s="527"/>
      <c r="AF18" s="527"/>
      <c r="AG18" s="528"/>
      <c r="AH18" s="526">
        <v>58.2</v>
      </c>
      <c r="AI18" s="527"/>
      <c r="AJ18" s="527"/>
      <c r="AK18" s="527"/>
      <c r="AL18" s="529"/>
      <c r="AM18" s="430"/>
      <c r="AN18" s="431"/>
      <c r="AO18" s="431"/>
      <c r="AP18" s="431"/>
      <c r="AQ18" s="431"/>
      <c r="AR18" s="431"/>
      <c r="AS18" s="431"/>
      <c r="AT18" s="432"/>
      <c r="AU18" s="433"/>
      <c r="AV18" s="434"/>
      <c r="AW18" s="434"/>
      <c r="AX18" s="434"/>
      <c r="AY18" s="435" t="s">
        <v>148</v>
      </c>
      <c r="AZ18" s="436"/>
      <c r="BA18" s="436"/>
      <c r="BB18" s="436"/>
      <c r="BC18" s="436"/>
      <c r="BD18" s="436"/>
      <c r="BE18" s="436"/>
      <c r="BF18" s="436"/>
      <c r="BG18" s="436"/>
      <c r="BH18" s="436"/>
      <c r="BI18" s="436"/>
      <c r="BJ18" s="436"/>
      <c r="BK18" s="436"/>
      <c r="BL18" s="436"/>
      <c r="BM18" s="437"/>
      <c r="BN18" s="438">
        <v>4891233</v>
      </c>
      <c r="BO18" s="439"/>
      <c r="BP18" s="439"/>
      <c r="BQ18" s="439"/>
      <c r="BR18" s="439"/>
      <c r="BS18" s="439"/>
      <c r="BT18" s="439"/>
      <c r="BU18" s="440"/>
      <c r="BV18" s="438">
        <v>4690384</v>
      </c>
      <c r="BW18" s="439"/>
      <c r="BX18" s="439"/>
      <c r="BY18" s="439"/>
      <c r="BZ18" s="439"/>
      <c r="CA18" s="439"/>
      <c r="CB18" s="439"/>
      <c r="CC18" s="440"/>
      <c r="CD18" s="182"/>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1" t="s">
        <v>149</v>
      </c>
      <c r="C19" s="450"/>
      <c r="D19" s="450"/>
      <c r="E19" s="522"/>
      <c r="F19" s="522"/>
      <c r="G19" s="522"/>
      <c r="H19" s="522"/>
      <c r="I19" s="522"/>
      <c r="J19" s="522"/>
      <c r="K19" s="522"/>
      <c r="L19" s="530">
        <v>29</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150</v>
      </c>
      <c r="AZ19" s="436"/>
      <c r="BA19" s="436"/>
      <c r="BB19" s="436"/>
      <c r="BC19" s="436"/>
      <c r="BD19" s="436"/>
      <c r="BE19" s="436"/>
      <c r="BF19" s="436"/>
      <c r="BG19" s="436"/>
      <c r="BH19" s="436"/>
      <c r="BI19" s="436"/>
      <c r="BJ19" s="436"/>
      <c r="BK19" s="436"/>
      <c r="BL19" s="436"/>
      <c r="BM19" s="437"/>
      <c r="BN19" s="438">
        <v>7800877</v>
      </c>
      <c r="BO19" s="439"/>
      <c r="BP19" s="439"/>
      <c r="BQ19" s="439"/>
      <c r="BR19" s="439"/>
      <c r="BS19" s="439"/>
      <c r="BT19" s="439"/>
      <c r="BU19" s="440"/>
      <c r="BV19" s="438">
        <v>7357114</v>
      </c>
      <c r="BW19" s="439"/>
      <c r="BX19" s="439"/>
      <c r="BY19" s="439"/>
      <c r="BZ19" s="439"/>
      <c r="CA19" s="439"/>
      <c r="CB19" s="439"/>
      <c r="CC19" s="440"/>
      <c r="CD19" s="182"/>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1" t="s">
        <v>151</v>
      </c>
      <c r="C20" s="450"/>
      <c r="D20" s="450"/>
      <c r="E20" s="522"/>
      <c r="F20" s="522"/>
      <c r="G20" s="522"/>
      <c r="H20" s="522"/>
      <c r="I20" s="522"/>
      <c r="J20" s="522"/>
      <c r="K20" s="522"/>
      <c r="L20" s="530">
        <v>3266</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82"/>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1" t="s">
        <v>152</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82"/>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50" t="s">
        <v>153</v>
      </c>
      <c r="C22" s="551"/>
      <c r="D22" s="552"/>
      <c r="E22" s="413" t="s">
        <v>1</v>
      </c>
      <c r="F22" s="418"/>
      <c r="G22" s="418"/>
      <c r="H22" s="418"/>
      <c r="I22" s="418"/>
      <c r="J22" s="418"/>
      <c r="K22" s="408"/>
      <c r="L22" s="413" t="s">
        <v>154</v>
      </c>
      <c r="M22" s="418"/>
      <c r="N22" s="418"/>
      <c r="O22" s="418"/>
      <c r="P22" s="408"/>
      <c r="Q22" s="559" t="s">
        <v>155</v>
      </c>
      <c r="R22" s="560"/>
      <c r="S22" s="560"/>
      <c r="T22" s="560"/>
      <c r="U22" s="560"/>
      <c r="V22" s="561"/>
      <c r="W22" s="565" t="s">
        <v>156</v>
      </c>
      <c r="X22" s="551"/>
      <c r="Y22" s="552"/>
      <c r="Z22" s="413" t="s">
        <v>1</v>
      </c>
      <c r="AA22" s="418"/>
      <c r="AB22" s="418"/>
      <c r="AC22" s="418"/>
      <c r="AD22" s="418"/>
      <c r="AE22" s="418"/>
      <c r="AF22" s="418"/>
      <c r="AG22" s="408"/>
      <c r="AH22" s="570" t="s">
        <v>157</v>
      </c>
      <c r="AI22" s="418"/>
      <c r="AJ22" s="418"/>
      <c r="AK22" s="418"/>
      <c r="AL22" s="408"/>
      <c r="AM22" s="570" t="s">
        <v>158</v>
      </c>
      <c r="AN22" s="571"/>
      <c r="AO22" s="571"/>
      <c r="AP22" s="571"/>
      <c r="AQ22" s="571"/>
      <c r="AR22" s="572"/>
      <c r="AS22" s="559" t="s">
        <v>155</v>
      </c>
      <c r="AT22" s="560"/>
      <c r="AU22" s="560"/>
      <c r="AV22" s="560"/>
      <c r="AW22" s="560"/>
      <c r="AX22" s="576"/>
      <c r="AY22" s="367" t="s">
        <v>159</v>
      </c>
      <c r="AZ22" s="368"/>
      <c r="BA22" s="368"/>
      <c r="BB22" s="368"/>
      <c r="BC22" s="368"/>
      <c r="BD22" s="368"/>
      <c r="BE22" s="368"/>
      <c r="BF22" s="368"/>
      <c r="BG22" s="368"/>
      <c r="BH22" s="368"/>
      <c r="BI22" s="368"/>
      <c r="BJ22" s="368"/>
      <c r="BK22" s="368"/>
      <c r="BL22" s="368"/>
      <c r="BM22" s="369"/>
      <c r="BN22" s="370">
        <v>6658694</v>
      </c>
      <c r="BO22" s="371"/>
      <c r="BP22" s="371"/>
      <c r="BQ22" s="371"/>
      <c r="BR22" s="371"/>
      <c r="BS22" s="371"/>
      <c r="BT22" s="371"/>
      <c r="BU22" s="372"/>
      <c r="BV22" s="370">
        <v>6315904</v>
      </c>
      <c r="BW22" s="371"/>
      <c r="BX22" s="371"/>
      <c r="BY22" s="371"/>
      <c r="BZ22" s="371"/>
      <c r="CA22" s="371"/>
      <c r="CB22" s="371"/>
      <c r="CC22" s="372"/>
      <c r="CD22" s="182"/>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160</v>
      </c>
      <c r="AZ23" s="436"/>
      <c r="BA23" s="436"/>
      <c r="BB23" s="436"/>
      <c r="BC23" s="436"/>
      <c r="BD23" s="436"/>
      <c r="BE23" s="436"/>
      <c r="BF23" s="436"/>
      <c r="BG23" s="436"/>
      <c r="BH23" s="436"/>
      <c r="BI23" s="436"/>
      <c r="BJ23" s="436"/>
      <c r="BK23" s="436"/>
      <c r="BL23" s="436"/>
      <c r="BM23" s="437"/>
      <c r="BN23" s="438">
        <v>2895838</v>
      </c>
      <c r="BO23" s="439"/>
      <c r="BP23" s="439"/>
      <c r="BQ23" s="439"/>
      <c r="BR23" s="439"/>
      <c r="BS23" s="439"/>
      <c r="BT23" s="439"/>
      <c r="BU23" s="440"/>
      <c r="BV23" s="438">
        <v>3005086</v>
      </c>
      <c r="BW23" s="439"/>
      <c r="BX23" s="439"/>
      <c r="BY23" s="439"/>
      <c r="BZ23" s="439"/>
      <c r="CA23" s="439"/>
      <c r="CB23" s="439"/>
      <c r="CC23" s="440"/>
      <c r="CD23" s="182"/>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53"/>
      <c r="C24" s="554"/>
      <c r="D24" s="555"/>
      <c r="E24" s="457" t="s">
        <v>161</v>
      </c>
      <c r="F24" s="431"/>
      <c r="G24" s="431"/>
      <c r="H24" s="431"/>
      <c r="I24" s="431"/>
      <c r="J24" s="431"/>
      <c r="K24" s="432"/>
      <c r="L24" s="458">
        <v>1</v>
      </c>
      <c r="M24" s="459"/>
      <c r="N24" s="459"/>
      <c r="O24" s="459"/>
      <c r="P24" s="501"/>
      <c r="Q24" s="458">
        <v>8300</v>
      </c>
      <c r="R24" s="459"/>
      <c r="S24" s="459"/>
      <c r="T24" s="459"/>
      <c r="U24" s="459"/>
      <c r="V24" s="501"/>
      <c r="W24" s="566"/>
      <c r="X24" s="554"/>
      <c r="Y24" s="555"/>
      <c r="Z24" s="457" t="s">
        <v>162</v>
      </c>
      <c r="AA24" s="431"/>
      <c r="AB24" s="431"/>
      <c r="AC24" s="431"/>
      <c r="AD24" s="431"/>
      <c r="AE24" s="431"/>
      <c r="AF24" s="431"/>
      <c r="AG24" s="432"/>
      <c r="AH24" s="458">
        <v>164</v>
      </c>
      <c r="AI24" s="459"/>
      <c r="AJ24" s="459"/>
      <c r="AK24" s="459"/>
      <c r="AL24" s="501"/>
      <c r="AM24" s="458">
        <v>452968</v>
      </c>
      <c r="AN24" s="459"/>
      <c r="AO24" s="459"/>
      <c r="AP24" s="459"/>
      <c r="AQ24" s="459"/>
      <c r="AR24" s="501"/>
      <c r="AS24" s="458">
        <v>2762</v>
      </c>
      <c r="AT24" s="459"/>
      <c r="AU24" s="459"/>
      <c r="AV24" s="459"/>
      <c r="AW24" s="459"/>
      <c r="AX24" s="460"/>
      <c r="AY24" s="544" t="s">
        <v>163</v>
      </c>
      <c r="AZ24" s="545"/>
      <c r="BA24" s="545"/>
      <c r="BB24" s="545"/>
      <c r="BC24" s="545"/>
      <c r="BD24" s="545"/>
      <c r="BE24" s="545"/>
      <c r="BF24" s="545"/>
      <c r="BG24" s="545"/>
      <c r="BH24" s="545"/>
      <c r="BI24" s="545"/>
      <c r="BJ24" s="545"/>
      <c r="BK24" s="545"/>
      <c r="BL24" s="545"/>
      <c r="BM24" s="546"/>
      <c r="BN24" s="438">
        <v>6400601</v>
      </c>
      <c r="BO24" s="439"/>
      <c r="BP24" s="439"/>
      <c r="BQ24" s="439"/>
      <c r="BR24" s="439"/>
      <c r="BS24" s="439"/>
      <c r="BT24" s="439"/>
      <c r="BU24" s="440"/>
      <c r="BV24" s="438">
        <v>5982838</v>
      </c>
      <c r="BW24" s="439"/>
      <c r="BX24" s="439"/>
      <c r="BY24" s="439"/>
      <c r="BZ24" s="439"/>
      <c r="CA24" s="439"/>
      <c r="CB24" s="439"/>
      <c r="CC24" s="440"/>
      <c r="CD24" s="182"/>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53"/>
      <c r="C25" s="554"/>
      <c r="D25" s="555"/>
      <c r="E25" s="457" t="s">
        <v>164</v>
      </c>
      <c r="F25" s="431"/>
      <c r="G25" s="431"/>
      <c r="H25" s="431"/>
      <c r="I25" s="431"/>
      <c r="J25" s="431"/>
      <c r="K25" s="432"/>
      <c r="L25" s="458">
        <v>1</v>
      </c>
      <c r="M25" s="459"/>
      <c r="N25" s="459"/>
      <c r="O25" s="459"/>
      <c r="P25" s="501"/>
      <c r="Q25" s="458">
        <v>6800</v>
      </c>
      <c r="R25" s="459"/>
      <c r="S25" s="459"/>
      <c r="T25" s="459"/>
      <c r="U25" s="459"/>
      <c r="V25" s="501"/>
      <c r="W25" s="566"/>
      <c r="X25" s="554"/>
      <c r="Y25" s="555"/>
      <c r="Z25" s="457" t="s">
        <v>165</v>
      </c>
      <c r="AA25" s="431"/>
      <c r="AB25" s="431"/>
      <c r="AC25" s="431"/>
      <c r="AD25" s="431"/>
      <c r="AE25" s="431"/>
      <c r="AF25" s="431"/>
      <c r="AG25" s="432"/>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2784292</v>
      </c>
      <c r="BO25" s="371"/>
      <c r="BP25" s="371"/>
      <c r="BQ25" s="371"/>
      <c r="BR25" s="371"/>
      <c r="BS25" s="371"/>
      <c r="BT25" s="371"/>
      <c r="BU25" s="372"/>
      <c r="BV25" s="370">
        <v>1421366</v>
      </c>
      <c r="BW25" s="371"/>
      <c r="BX25" s="371"/>
      <c r="BY25" s="371"/>
      <c r="BZ25" s="371"/>
      <c r="CA25" s="371"/>
      <c r="CB25" s="371"/>
      <c r="CC25" s="372"/>
      <c r="CD25" s="182"/>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53"/>
      <c r="C26" s="554"/>
      <c r="D26" s="555"/>
      <c r="E26" s="457" t="s">
        <v>167</v>
      </c>
      <c r="F26" s="431"/>
      <c r="G26" s="431"/>
      <c r="H26" s="431"/>
      <c r="I26" s="431"/>
      <c r="J26" s="431"/>
      <c r="K26" s="432"/>
      <c r="L26" s="458">
        <v>1</v>
      </c>
      <c r="M26" s="459"/>
      <c r="N26" s="459"/>
      <c r="O26" s="459"/>
      <c r="P26" s="501"/>
      <c r="Q26" s="458">
        <v>5700</v>
      </c>
      <c r="R26" s="459"/>
      <c r="S26" s="459"/>
      <c r="T26" s="459"/>
      <c r="U26" s="459"/>
      <c r="V26" s="501"/>
      <c r="W26" s="566"/>
      <c r="X26" s="554"/>
      <c r="Y26" s="555"/>
      <c r="Z26" s="457" t="s">
        <v>168</v>
      </c>
      <c r="AA26" s="578"/>
      <c r="AB26" s="578"/>
      <c r="AC26" s="578"/>
      <c r="AD26" s="578"/>
      <c r="AE26" s="578"/>
      <c r="AF26" s="578"/>
      <c r="AG26" s="579"/>
      <c r="AH26" s="458">
        <v>4</v>
      </c>
      <c r="AI26" s="459"/>
      <c r="AJ26" s="459"/>
      <c r="AK26" s="459"/>
      <c r="AL26" s="501"/>
      <c r="AM26" s="458">
        <v>10084</v>
      </c>
      <c r="AN26" s="459"/>
      <c r="AO26" s="459"/>
      <c r="AP26" s="459"/>
      <c r="AQ26" s="459"/>
      <c r="AR26" s="501"/>
      <c r="AS26" s="458">
        <v>2521</v>
      </c>
      <c r="AT26" s="459"/>
      <c r="AU26" s="459"/>
      <c r="AV26" s="459"/>
      <c r="AW26" s="459"/>
      <c r="AX26" s="460"/>
      <c r="AY26" s="441" t="s">
        <v>169</v>
      </c>
      <c r="AZ26" s="442"/>
      <c r="BA26" s="442"/>
      <c r="BB26" s="442"/>
      <c r="BC26" s="442"/>
      <c r="BD26" s="442"/>
      <c r="BE26" s="442"/>
      <c r="BF26" s="442"/>
      <c r="BG26" s="442"/>
      <c r="BH26" s="442"/>
      <c r="BI26" s="442"/>
      <c r="BJ26" s="442"/>
      <c r="BK26" s="442"/>
      <c r="BL26" s="442"/>
      <c r="BM26" s="443"/>
      <c r="BN26" s="438" t="s">
        <v>122</v>
      </c>
      <c r="BO26" s="439"/>
      <c r="BP26" s="439"/>
      <c r="BQ26" s="439"/>
      <c r="BR26" s="439"/>
      <c r="BS26" s="439"/>
      <c r="BT26" s="439"/>
      <c r="BU26" s="440"/>
      <c r="BV26" s="438" t="s">
        <v>122</v>
      </c>
      <c r="BW26" s="439"/>
      <c r="BX26" s="439"/>
      <c r="BY26" s="439"/>
      <c r="BZ26" s="439"/>
      <c r="CA26" s="439"/>
      <c r="CB26" s="439"/>
      <c r="CC26" s="440"/>
      <c r="CD26" s="182"/>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53"/>
      <c r="C27" s="554"/>
      <c r="D27" s="555"/>
      <c r="E27" s="457" t="s">
        <v>170</v>
      </c>
      <c r="F27" s="431"/>
      <c r="G27" s="431"/>
      <c r="H27" s="431"/>
      <c r="I27" s="431"/>
      <c r="J27" s="431"/>
      <c r="K27" s="432"/>
      <c r="L27" s="458">
        <v>1</v>
      </c>
      <c r="M27" s="459"/>
      <c r="N27" s="459"/>
      <c r="O27" s="459"/>
      <c r="P27" s="501"/>
      <c r="Q27" s="458">
        <v>3100</v>
      </c>
      <c r="R27" s="459"/>
      <c r="S27" s="459"/>
      <c r="T27" s="459"/>
      <c r="U27" s="459"/>
      <c r="V27" s="501"/>
      <c r="W27" s="566"/>
      <c r="X27" s="554"/>
      <c r="Y27" s="555"/>
      <c r="Z27" s="457" t="s">
        <v>171</v>
      </c>
      <c r="AA27" s="431"/>
      <c r="AB27" s="431"/>
      <c r="AC27" s="431"/>
      <c r="AD27" s="431"/>
      <c r="AE27" s="431"/>
      <c r="AF27" s="431"/>
      <c r="AG27" s="432"/>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47" t="s">
        <v>122</v>
      </c>
      <c r="BO27" s="548"/>
      <c r="BP27" s="548"/>
      <c r="BQ27" s="548"/>
      <c r="BR27" s="548"/>
      <c r="BS27" s="548"/>
      <c r="BT27" s="548"/>
      <c r="BU27" s="549"/>
      <c r="BV27" s="547" t="s">
        <v>122</v>
      </c>
      <c r="BW27" s="548"/>
      <c r="BX27" s="548"/>
      <c r="BY27" s="548"/>
      <c r="BZ27" s="548"/>
      <c r="CA27" s="548"/>
      <c r="CB27" s="548"/>
      <c r="CC27" s="549"/>
      <c r="CD27" s="184"/>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53"/>
      <c r="C28" s="554"/>
      <c r="D28" s="555"/>
      <c r="E28" s="457" t="s">
        <v>173</v>
      </c>
      <c r="F28" s="431"/>
      <c r="G28" s="431"/>
      <c r="H28" s="431"/>
      <c r="I28" s="431"/>
      <c r="J28" s="431"/>
      <c r="K28" s="432"/>
      <c r="L28" s="458">
        <v>1</v>
      </c>
      <c r="M28" s="459"/>
      <c r="N28" s="459"/>
      <c r="O28" s="459"/>
      <c r="P28" s="501"/>
      <c r="Q28" s="458">
        <v>2420</v>
      </c>
      <c r="R28" s="459"/>
      <c r="S28" s="459"/>
      <c r="T28" s="459"/>
      <c r="U28" s="459"/>
      <c r="V28" s="501"/>
      <c r="W28" s="566"/>
      <c r="X28" s="554"/>
      <c r="Y28" s="555"/>
      <c r="Z28" s="457" t="s">
        <v>174</v>
      </c>
      <c r="AA28" s="431"/>
      <c r="AB28" s="431"/>
      <c r="AC28" s="431"/>
      <c r="AD28" s="431"/>
      <c r="AE28" s="431"/>
      <c r="AF28" s="431"/>
      <c r="AG28" s="432"/>
      <c r="AH28" s="458" t="s">
        <v>122</v>
      </c>
      <c r="AI28" s="459"/>
      <c r="AJ28" s="459"/>
      <c r="AK28" s="459"/>
      <c r="AL28" s="501"/>
      <c r="AM28" s="458" t="s">
        <v>122</v>
      </c>
      <c r="AN28" s="459"/>
      <c r="AO28" s="459"/>
      <c r="AP28" s="459"/>
      <c r="AQ28" s="459"/>
      <c r="AR28" s="501"/>
      <c r="AS28" s="458" t="s">
        <v>122</v>
      </c>
      <c r="AT28" s="459"/>
      <c r="AU28" s="459"/>
      <c r="AV28" s="459"/>
      <c r="AW28" s="459"/>
      <c r="AX28" s="460"/>
      <c r="AY28" s="580" t="s">
        <v>175</v>
      </c>
      <c r="AZ28" s="581"/>
      <c r="BA28" s="581"/>
      <c r="BB28" s="582"/>
      <c r="BC28" s="367" t="s">
        <v>46</v>
      </c>
      <c r="BD28" s="368"/>
      <c r="BE28" s="368"/>
      <c r="BF28" s="368"/>
      <c r="BG28" s="368"/>
      <c r="BH28" s="368"/>
      <c r="BI28" s="368"/>
      <c r="BJ28" s="368"/>
      <c r="BK28" s="368"/>
      <c r="BL28" s="368"/>
      <c r="BM28" s="369"/>
      <c r="BN28" s="370">
        <v>2161291</v>
      </c>
      <c r="BO28" s="371"/>
      <c r="BP28" s="371"/>
      <c r="BQ28" s="371"/>
      <c r="BR28" s="371"/>
      <c r="BS28" s="371"/>
      <c r="BT28" s="371"/>
      <c r="BU28" s="372"/>
      <c r="BV28" s="370">
        <v>2536772</v>
      </c>
      <c r="BW28" s="371"/>
      <c r="BX28" s="371"/>
      <c r="BY28" s="371"/>
      <c r="BZ28" s="371"/>
      <c r="CA28" s="371"/>
      <c r="CB28" s="371"/>
      <c r="CC28" s="372"/>
      <c r="CD28" s="182"/>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53"/>
      <c r="C29" s="554"/>
      <c r="D29" s="555"/>
      <c r="E29" s="457" t="s">
        <v>176</v>
      </c>
      <c r="F29" s="431"/>
      <c r="G29" s="431"/>
      <c r="H29" s="431"/>
      <c r="I29" s="431"/>
      <c r="J29" s="431"/>
      <c r="K29" s="432"/>
      <c r="L29" s="458">
        <v>10</v>
      </c>
      <c r="M29" s="459"/>
      <c r="N29" s="459"/>
      <c r="O29" s="459"/>
      <c r="P29" s="501"/>
      <c r="Q29" s="458">
        <v>2260</v>
      </c>
      <c r="R29" s="459"/>
      <c r="S29" s="459"/>
      <c r="T29" s="459"/>
      <c r="U29" s="459"/>
      <c r="V29" s="501"/>
      <c r="W29" s="567"/>
      <c r="X29" s="568"/>
      <c r="Y29" s="569"/>
      <c r="Z29" s="457" t="s">
        <v>177</v>
      </c>
      <c r="AA29" s="431"/>
      <c r="AB29" s="431"/>
      <c r="AC29" s="431"/>
      <c r="AD29" s="431"/>
      <c r="AE29" s="431"/>
      <c r="AF29" s="431"/>
      <c r="AG29" s="432"/>
      <c r="AH29" s="458">
        <v>164</v>
      </c>
      <c r="AI29" s="459"/>
      <c r="AJ29" s="459"/>
      <c r="AK29" s="459"/>
      <c r="AL29" s="501"/>
      <c r="AM29" s="458">
        <v>452968</v>
      </c>
      <c r="AN29" s="459"/>
      <c r="AO29" s="459"/>
      <c r="AP29" s="459"/>
      <c r="AQ29" s="459"/>
      <c r="AR29" s="501"/>
      <c r="AS29" s="458">
        <v>2762</v>
      </c>
      <c r="AT29" s="459"/>
      <c r="AU29" s="459"/>
      <c r="AV29" s="459"/>
      <c r="AW29" s="459"/>
      <c r="AX29" s="460"/>
      <c r="AY29" s="583"/>
      <c r="AZ29" s="584"/>
      <c r="BA29" s="584"/>
      <c r="BB29" s="585"/>
      <c r="BC29" s="435" t="s">
        <v>178</v>
      </c>
      <c r="BD29" s="436"/>
      <c r="BE29" s="436"/>
      <c r="BF29" s="436"/>
      <c r="BG29" s="436"/>
      <c r="BH29" s="436"/>
      <c r="BI29" s="436"/>
      <c r="BJ29" s="436"/>
      <c r="BK29" s="436"/>
      <c r="BL29" s="436"/>
      <c r="BM29" s="437"/>
      <c r="BN29" s="438">
        <v>743675</v>
      </c>
      <c r="BO29" s="439"/>
      <c r="BP29" s="439"/>
      <c r="BQ29" s="439"/>
      <c r="BR29" s="439"/>
      <c r="BS29" s="439"/>
      <c r="BT29" s="439"/>
      <c r="BU29" s="440"/>
      <c r="BV29" s="438">
        <v>1041752</v>
      </c>
      <c r="BW29" s="439"/>
      <c r="BX29" s="439"/>
      <c r="BY29" s="439"/>
      <c r="BZ29" s="439"/>
      <c r="CA29" s="439"/>
      <c r="CB29" s="439"/>
      <c r="CC29" s="440"/>
      <c r="CD29" s="184"/>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56"/>
      <c r="C30" s="557"/>
      <c r="D30" s="558"/>
      <c r="E30" s="461"/>
      <c r="F30" s="462"/>
      <c r="G30" s="462"/>
      <c r="H30" s="462"/>
      <c r="I30" s="462"/>
      <c r="J30" s="462"/>
      <c r="K30" s="463"/>
      <c r="L30" s="590"/>
      <c r="M30" s="591"/>
      <c r="N30" s="591"/>
      <c r="O30" s="591"/>
      <c r="P30" s="592"/>
      <c r="Q30" s="590"/>
      <c r="R30" s="591"/>
      <c r="S30" s="591"/>
      <c r="T30" s="591"/>
      <c r="U30" s="591"/>
      <c r="V30" s="592"/>
      <c r="W30" s="593" t="s">
        <v>179</v>
      </c>
      <c r="X30" s="594"/>
      <c r="Y30" s="594"/>
      <c r="Z30" s="594"/>
      <c r="AA30" s="594"/>
      <c r="AB30" s="594"/>
      <c r="AC30" s="594"/>
      <c r="AD30" s="594"/>
      <c r="AE30" s="594"/>
      <c r="AF30" s="594"/>
      <c r="AG30" s="595"/>
      <c r="AH30" s="526">
        <v>92.3</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48</v>
      </c>
      <c r="BD30" s="545"/>
      <c r="BE30" s="545"/>
      <c r="BF30" s="545"/>
      <c r="BG30" s="545"/>
      <c r="BH30" s="545"/>
      <c r="BI30" s="545"/>
      <c r="BJ30" s="545"/>
      <c r="BK30" s="545"/>
      <c r="BL30" s="545"/>
      <c r="BM30" s="546"/>
      <c r="BN30" s="547">
        <v>2163539</v>
      </c>
      <c r="BO30" s="548"/>
      <c r="BP30" s="548"/>
      <c r="BQ30" s="548"/>
      <c r="BR30" s="548"/>
      <c r="BS30" s="548"/>
      <c r="BT30" s="548"/>
      <c r="BU30" s="549"/>
      <c r="BV30" s="547">
        <v>2224100</v>
      </c>
      <c r="BW30" s="548"/>
      <c r="BX30" s="548"/>
      <c r="BY30" s="548"/>
      <c r="BZ30" s="548"/>
      <c r="CA30" s="548"/>
      <c r="CB30" s="548"/>
      <c r="CC30" s="54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89" t="s">
        <v>180</v>
      </c>
      <c r="D32" s="589"/>
      <c r="E32" s="589"/>
      <c r="F32" s="589"/>
      <c r="G32" s="589"/>
      <c r="H32" s="589"/>
      <c r="I32" s="589"/>
      <c r="J32" s="589"/>
      <c r="K32" s="589"/>
      <c r="L32" s="589"/>
      <c r="M32" s="589"/>
      <c r="N32" s="589"/>
      <c r="O32" s="589"/>
      <c r="P32" s="589"/>
      <c r="Q32" s="589"/>
      <c r="R32" s="589"/>
      <c r="S32" s="589"/>
      <c r="U32" s="442" t="s">
        <v>181</v>
      </c>
      <c r="V32" s="442"/>
      <c r="W32" s="442"/>
      <c r="X32" s="442"/>
      <c r="Y32" s="442"/>
      <c r="Z32" s="442"/>
      <c r="AA32" s="442"/>
      <c r="AB32" s="442"/>
      <c r="AC32" s="442"/>
      <c r="AD32" s="442"/>
      <c r="AE32" s="442"/>
      <c r="AF32" s="442"/>
      <c r="AG32" s="442"/>
      <c r="AH32" s="442"/>
      <c r="AI32" s="442"/>
      <c r="AJ32" s="442"/>
      <c r="AK32" s="442"/>
      <c r="AM32" s="442" t="s">
        <v>182</v>
      </c>
      <c r="AN32" s="442"/>
      <c r="AO32" s="442"/>
      <c r="AP32" s="442"/>
      <c r="AQ32" s="442"/>
      <c r="AR32" s="442"/>
      <c r="AS32" s="442"/>
      <c r="AT32" s="442"/>
      <c r="AU32" s="442"/>
      <c r="AV32" s="442"/>
      <c r="AW32" s="442"/>
      <c r="AX32" s="442"/>
      <c r="AY32" s="442"/>
      <c r="AZ32" s="442"/>
      <c r="BA32" s="442"/>
      <c r="BB32" s="442"/>
      <c r="BC32" s="442"/>
      <c r="BE32" s="442" t="s">
        <v>183</v>
      </c>
      <c r="BF32" s="442"/>
      <c r="BG32" s="442"/>
      <c r="BH32" s="442"/>
      <c r="BI32" s="442"/>
      <c r="BJ32" s="442"/>
      <c r="BK32" s="442"/>
      <c r="BL32" s="442"/>
      <c r="BM32" s="442"/>
      <c r="BN32" s="442"/>
      <c r="BO32" s="442"/>
      <c r="BP32" s="442"/>
      <c r="BQ32" s="442"/>
      <c r="BR32" s="442"/>
      <c r="BS32" s="442"/>
      <c r="BT32" s="442"/>
      <c r="BU32" s="442"/>
      <c r="BW32" s="442" t="s">
        <v>184</v>
      </c>
      <c r="BX32" s="442"/>
      <c r="BY32" s="442"/>
      <c r="BZ32" s="442"/>
      <c r="CA32" s="442"/>
      <c r="CB32" s="442"/>
      <c r="CC32" s="442"/>
      <c r="CD32" s="442"/>
      <c r="CE32" s="442"/>
      <c r="CF32" s="442"/>
      <c r="CG32" s="442"/>
      <c r="CH32" s="442"/>
      <c r="CI32" s="442"/>
      <c r="CJ32" s="442"/>
      <c r="CK32" s="442"/>
      <c r="CL32" s="442"/>
      <c r="CM32" s="442"/>
      <c r="CO32" s="442" t="s">
        <v>185</v>
      </c>
      <c r="CP32" s="442"/>
      <c r="CQ32" s="442"/>
      <c r="CR32" s="442"/>
      <c r="CS32" s="442"/>
      <c r="CT32" s="442"/>
      <c r="CU32" s="442"/>
      <c r="CV32" s="442"/>
      <c r="CW32" s="442"/>
      <c r="CX32" s="442"/>
      <c r="CY32" s="442"/>
      <c r="CZ32" s="442"/>
      <c r="DA32" s="442"/>
      <c r="DB32" s="442"/>
      <c r="DC32" s="442"/>
      <c r="DD32" s="442"/>
      <c r="DE32" s="442"/>
      <c r="DI32" s="192"/>
    </row>
    <row r="33" spans="1:113" ht="13.5" customHeight="1" x14ac:dyDescent="0.2">
      <c r="A33" s="169"/>
      <c r="B33" s="193"/>
      <c r="C33" s="425" t="s">
        <v>186</v>
      </c>
      <c r="D33" s="425"/>
      <c r="E33" s="396" t="s">
        <v>187</v>
      </c>
      <c r="F33" s="396"/>
      <c r="G33" s="396"/>
      <c r="H33" s="396"/>
      <c r="I33" s="396"/>
      <c r="J33" s="396"/>
      <c r="K33" s="396"/>
      <c r="L33" s="396"/>
      <c r="M33" s="396"/>
      <c r="N33" s="396"/>
      <c r="O33" s="396"/>
      <c r="P33" s="396"/>
      <c r="Q33" s="396"/>
      <c r="R33" s="396"/>
      <c r="S33" s="396"/>
      <c r="T33" s="194"/>
      <c r="U33" s="425" t="s">
        <v>186</v>
      </c>
      <c r="V33" s="425"/>
      <c r="W33" s="396" t="s">
        <v>187</v>
      </c>
      <c r="X33" s="396"/>
      <c r="Y33" s="396"/>
      <c r="Z33" s="396"/>
      <c r="AA33" s="396"/>
      <c r="AB33" s="396"/>
      <c r="AC33" s="396"/>
      <c r="AD33" s="396"/>
      <c r="AE33" s="396"/>
      <c r="AF33" s="396"/>
      <c r="AG33" s="396"/>
      <c r="AH33" s="396"/>
      <c r="AI33" s="396"/>
      <c r="AJ33" s="396"/>
      <c r="AK33" s="396"/>
      <c r="AL33" s="194"/>
      <c r="AM33" s="425" t="s">
        <v>186</v>
      </c>
      <c r="AN33" s="425"/>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25" t="s">
        <v>188</v>
      </c>
      <c r="BX33" s="425"/>
      <c r="BY33" s="396" t="s">
        <v>190</v>
      </c>
      <c r="BZ33" s="396"/>
      <c r="CA33" s="396"/>
      <c r="CB33" s="396"/>
      <c r="CC33" s="396"/>
      <c r="CD33" s="396"/>
      <c r="CE33" s="396"/>
      <c r="CF33" s="396"/>
      <c r="CG33" s="396"/>
      <c r="CH33" s="396"/>
      <c r="CI33" s="396"/>
      <c r="CJ33" s="396"/>
      <c r="CK33" s="396"/>
      <c r="CL33" s="396"/>
      <c r="CM33" s="396"/>
      <c r="CN33" s="194"/>
      <c r="CO33" s="425" t="s">
        <v>186</v>
      </c>
      <c r="CP33" s="425"/>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9</v>
      </c>
      <c r="AN34" s="597"/>
      <c r="AO34" s="598" t="str">
        <f>IF('各会計、関係団体の財政状況及び健全化判断比率'!B33="","",'各会計、関係団体の財政状況及び健全化判断比率'!B33)</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南越消防組合</v>
      </c>
      <c r="BZ34" s="598"/>
      <c r="CA34" s="598"/>
      <c r="CB34" s="598"/>
      <c r="CC34" s="598"/>
      <c r="CD34" s="598"/>
      <c r="CE34" s="598"/>
      <c r="CF34" s="598"/>
      <c r="CG34" s="598"/>
      <c r="CH34" s="598"/>
      <c r="CI34" s="598"/>
      <c r="CJ34" s="598"/>
      <c r="CK34" s="598"/>
      <c r="CL34" s="598"/>
      <c r="CM34" s="598"/>
      <c r="CN34" s="169"/>
      <c r="CO34" s="597">
        <f>IF(CQ34="","",MAX(C34:D43,U34:V43,AM34:AN43,BE34:BF43,BW34:BX43)+1)</f>
        <v>20</v>
      </c>
      <c r="CP34" s="597"/>
      <c r="CQ34" s="598" t="str">
        <f>IF('各会計、関係団体の財政状況及び健全化判断比率'!BS7="","",'各会計、関係団体の財政状況及び健全化判断比率'!BS7)</f>
        <v>公共施設管理公社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河野診療所特別会計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国民健康保険今庄診療所特別会計</v>
      </c>
      <c r="X35" s="598"/>
      <c r="Y35" s="598"/>
      <c r="Z35" s="598"/>
      <c r="AA35" s="598"/>
      <c r="AB35" s="598"/>
      <c r="AC35" s="598"/>
      <c r="AD35" s="598"/>
      <c r="AE35" s="598"/>
      <c r="AF35" s="598"/>
      <c r="AG35" s="598"/>
      <c r="AH35" s="598"/>
      <c r="AI35" s="598"/>
      <c r="AJ35" s="598"/>
      <c r="AK35" s="598"/>
      <c r="AL35" s="169"/>
      <c r="AM35" s="597">
        <f t="shared" ref="AM35:AM43" si="0">IF(AO35="","",AM34+1)</f>
        <v>10</v>
      </c>
      <c r="AN35" s="597"/>
      <c r="AO35" s="598" t="str">
        <f>IF('各会計、関係団体の財政状況及び健全化判断比率'!B34="","",'各会計、関係団体の財政状況及び健全化判断比率'!B34)</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南越清掃組合</v>
      </c>
      <c r="BZ35" s="598"/>
      <c r="CA35" s="598"/>
      <c r="CB35" s="598"/>
      <c r="CC35" s="598"/>
      <c r="CD35" s="598"/>
      <c r="CE35" s="598"/>
      <c r="CF35" s="598"/>
      <c r="CG35" s="598"/>
      <c r="CH35" s="598"/>
      <c r="CI35" s="598"/>
      <c r="CJ35" s="598"/>
      <c r="CK35" s="598"/>
      <c r="CL35" s="598"/>
      <c r="CM35" s="598"/>
      <c r="CN35" s="169"/>
      <c r="CO35" s="597">
        <f t="shared" ref="CO35:CO43" si="3">IF(CQ35="","",CO34+1)</f>
        <v>21</v>
      </c>
      <c r="CP35" s="597"/>
      <c r="CQ35" s="598" t="str">
        <f>IF('各会計、関係団体の財政状況及び健全化判断比率'!BS8="","",'各会計、関係団体の財政状況及び健全化判断比率'!BS8)</f>
        <v>リトリート田倉</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農業者労働災害共済特別会計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福井県後期高齢者医療広域組合連合</v>
      </c>
      <c r="BZ36" s="598"/>
      <c r="CA36" s="598"/>
      <c r="CB36" s="598"/>
      <c r="CC36" s="598"/>
      <c r="CD36" s="598"/>
      <c r="CE36" s="598"/>
      <c r="CF36" s="598"/>
      <c r="CG36" s="598"/>
      <c r="CH36" s="598"/>
      <c r="CI36" s="598"/>
      <c r="CJ36" s="598"/>
      <c r="CK36" s="598"/>
      <c r="CL36" s="598"/>
      <c r="CM36" s="598"/>
      <c r="CN36" s="169"/>
      <c r="CO36" s="597">
        <f t="shared" si="3"/>
        <v>22</v>
      </c>
      <c r="CP36" s="597"/>
      <c r="CQ36" s="598" t="str">
        <f>IF('各会計、関係団体の財政状況及び健全化判断比率'!BS9="","",'各会計、関係団体の財政状況及び健全化判断比率'!BS9)</f>
        <v>南越前町シルバー人材センター</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老人保健施設特別会計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福井県後期高齢者医療広域組合連合（事業会計）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8</v>
      </c>
      <c r="V38" s="597"/>
      <c r="W38" s="598" t="str">
        <f>IF('各会計、関係団体の財政状況及び健全化判断比率'!B32="","",'各会計、関係団体の財政状況及び健全化判断比率'!B32)</f>
        <v>介護保険特別会計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15</v>
      </c>
      <c r="BX38" s="597"/>
      <c r="BY38" s="598" t="str">
        <f>IF('各会計、関係団体の財政状況及び健全化判断比率'!B72="","",'各会計、関係団体の財政状況及び健全化判断比率'!B72)</f>
        <v>福井県市町村総合事務組合（普通会計）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16</v>
      </c>
      <c r="BX39" s="597"/>
      <c r="BY39" s="598" t="str">
        <f>IF('各会計、関係団体の財政状況及び健全化判断比率'!B73="","",'各会計、関係団体の財政状況及び健全化判断比率'!B73)</f>
        <v>福井県市町村総合事務組合（事業会計）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17</v>
      </c>
      <c r="BX40" s="597"/>
      <c r="BY40" s="598" t="str">
        <f>IF('各会計、関係団体の財政状況及び健全化判断比率'!B74="","",'各会計、関係団体の財政状況及び健全化判断比率'!B74)</f>
        <v>福井県丹南広域組合（普通会計）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18</v>
      </c>
      <c r="BX41" s="597"/>
      <c r="BY41" s="598" t="str">
        <f>IF('各会計、関係団体の財政状況及び健全化判断比率'!B75="","",'各会計、関係団体の財政状況及び健全化判断比率'!B75)</f>
        <v>福井県自治会館組合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19</v>
      </c>
      <c r="BX42" s="597"/>
      <c r="BY42" s="598" t="str">
        <f>IF('各会計、関係団体の財政状況及び健全化判断比率'!B76="","",'各会計、関係団体の財政状況及び健全化判断比率'!B76)</f>
        <v>公立丹南病院組合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GwKB44/pkX3xNHu1sUnwilZzt5Ul/mUuJWyuvJexgH9IyuVqycVCVG2WsTN43pnVh/C2f08cxgbsBe0ywVOB9A==" saltValue="Blf/wCAt8e6e8Hpjrq337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535</v>
      </c>
      <c r="D34" s="1151"/>
      <c r="E34" s="1152"/>
      <c r="F34" s="32">
        <v>7.57</v>
      </c>
      <c r="G34" s="33">
        <v>6.94</v>
      </c>
      <c r="H34" s="33">
        <v>10.89</v>
      </c>
      <c r="I34" s="33">
        <v>7.67</v>
      </c>
      <c r="J34" s="34">
        <v>12.6</v>
      </c>
      <c r="K34" s="22"/>
      <c r="L34" s="22"/>
      <c r="M34" s="22"/>
      <c r="N34" s="22"/>
      <c r="O34" s="22"/>
      <c r="P34" s="22"/>
    </row>
    <row r="35" spans="1:16" ht="39" customHeight="1" x14ac:dyDescent="0.2">
      <c r="A35" s="22"/>
      <c r="B35" s="35"/>
      <c r="C35" s="1145" t="s">
        <v>536</v>
      </c>
      <c r="D35" s="1146"/>
      <c r="E35" s="1147"/>
      <c r="F35" s="36">
        <v>1.37</v>
      </c>
      <c r="G35" s="37">
        <v>1.33</v>
      </c>
      <c r="H35" s="37">
        <v>2.5099999999999998</v>
      </c>
      <c r="I35" s="37">
        <v>3.25</v>
      </c>
      <c r="J35" s="38">
        <v>3.57</v>
      </c>
      <c r="K35" s="22"/>
      <c r="L35" s="22"/>
      <c r="M35" s="22"/>
      <c r="N35" s="22"/>
      <c r="O35" s="22"/>
      <c r="P35" s="22"/>
    </row>
    <row r="36" spans="1:16" ht="39" customHeight="1" x14ac:dyDescent="0.2">
      <c r="A36" s="22"/>
      <c r="B36" s="35"/>
      <c r="C36" s="1145" t="s">
        <v>537</v>
      </c>
      <c r="D36" s="1146"/>
      <c r="E36" s="1147"/>
      <c r="F36" s="36">
        <v>1.43</v>
      </c>
      <c r="G36" s="37">
        <v>0.45</v>
      </c>
      <c r="H36" s="37">
        <v>0.89</v>
      </c>
      <c r="I36" s="37">
        <v>0.64</v>
      </c>
      <c r="J36" s="38">
        <v>0.59</v>
      </c>
      <c r="K36" s="22"/>
      <c r="L36" s="22"/>
      <c r="M36" s="22"/>
      <c r="N36" s="22"/>
      <c r="O36" s="22"/>
      <c r="P36" s="22"/>
    </row>
    <row r="37" spans="1:16" ht="39" customHeight="1" x14ac:dyDescent="0.2">
      <c r="A37" s="22"/>
      <c r="B37" s="35"/>
      <c r="C37" s="1145" t="s">
        <v>538</v>
      </c>
      <c r="D37" s="1146"/>
      <c r="E37" s="1147"/>
      <c r="F37" s="36" t="s">
        <v>489</v>
      </c>
      <c r="G37" s="37" t="s">
        <v>489</v>
      </c>
      <c r="H37" s="37" t="s">
        <v>489</v>
      </c>
      <c r="I37" s="37" t="s">
        <v>489</v>
      </c>
      <c r="J37" s="38">
        <v>0.43</v>
      </c>
      <c r="K37" s="22"/>
      <c r="L37" s="22"/>
      <c r="M37" s="22"/>
      <c r="N37" s="22"/>
      <c r="O37" s="22"/>
      <c r="P37" s="22"/>
    </row>
    <row r="38" spans="1:16" ht="39" customHeight="1" x14ac:dyDescent="0.2">
      <c r="A38" s="22"/>
      <c r="B38" s="35"/>
      <c r="C38" s="1145" t="s">
        <v>539</v>
      </c>
      <c r="D38" s="1146"/>
      <c r="E38" s="1147"/>
      <c r="F38" s="36">
        <v>0.06</v>
      </c>
      <c r="G38" s="37">
        <v>0.12</v>
      </c>
      <c r="H38" s="37">
        <v>0.15</v>
      </c>
      <c r="I38" s="37">
        <v>0.09</v>
      </c>
      <c r="J38" s="38">
        <v>0.08</v>
      </c>
      <c r="K38" s="22"/>
      <c r="L38" s="22"/>
      <c r="M38" s="22"/>
      <c r="N38" s="22"/>
      <c r="O38" s="22"/>
      <c r="P38" s="22"/>
    </row>
    <row r="39" spans="1:16" ht="39" customHeight="1" x14ac:dyDescent="0.2">
      <c r="A39" s="22"/>
      <c r="B39" s="35"/>
      <c r="C39" s="1145" t="s">
        <v>540</v>
      </c>
      <c r="D39" s="1146"/>
      <c r="E39" s="1147"/>
      <c r="F39" s="36">
        <v>0.01</v>
      </c>
      <c r="G39" s="37">
        <v>0.04</v>
      </c>
      <c r="H39" s="37">
        <v>0.01</v>
      </c>
      <c r="I39" s="37">
        <v>0.02</v>
      </c>
      <c r="J39" s="38">
        <v>0.01</v>
      </c>
      <c r="K39" s="22"/>
      <c r="L39" s="22"/>
      <c r="M39" s="22"/>
      <c r="N39" s="22"/>
      <c r="O39" s="22"/>
      <c r="P39" s="22"/>
    </row>
    <row r="40" spans="1:16" ht="39" customHeight="1" x14ac:dyDescent="0.2">
      <c r="A40" s="22"/>
      <c r="B40" s="35"/>
      <c r="C40" s="1145" t="s">
        <v>541</v>
      </c>
      <c r="D40" s="1146"/>
      <c r="E40" s="1147"/>
      <c r="F40" s="36">
        <v>0.01</v>
      </c>
      <c r="G40" s="37">
        <v>0.01</v>
      </c>
      <c r="H40" s="37">
        <v>0.01</v>
      </c>
      <c r="I40" s="37">
        <v>0.01</v>
      </c>
      <c r="J40" s="38">
        <v>0.01</v>
      </c>
      <c r="K40" s="22"/>
      <c r="L40" s="22"/>
      <c r="M40" s="22"/>
      <c r="N40" s="22"/>
      <c r="O40" s="22"/>
      <c r="P40" s="22"/>
    </row>
    <row r="41" spans="1:16" ht="39" customHeight="1" x14ac:dyDescent="0.2">
      <c r="A41" s="22"/>
      <c r="B41" s="35"/>
      <c r="C41" s="1145" t="s">
        <v>542</v>
      </c>
      <c r="D41" s="1146"/>
      <c r="E41" s="1147"/>
      <c r="F41" s="36">
        <v>0.01</v>
      </c>
      <c r="G41" s="37">
        <v>0</v>
      </c>
      <c r="H41" s="37">
        <v>0.02</v>
      </c>
      <c r="I41" s="37">
        <v>0.01</v>
      </c>
      <c r="J41" s="38">
        <v>0.01</v>
      </c>
      <c r="K41" s="22"/>
      <c r="L41" s="22"/>
      <c r="M41" s="22"/>
      <c r="N41" s="22"/>
      <c r="O41" s="22"/>
      <c r="P41" s="22"/>
    </row>
    <row r="42" spans="1:16" ht="39" customHeight="1" x14ac:dyDescent="0.2">
      <c r="A42" s="22"/>
      <c r="B42" s="39"/>
      <c r="C42" s="1145" t="s">
        <v>543</v>
      </c>
      <c r="D42" s="1146"/>
      <c r="E42" s="1147"/>
      <c r="F42" s="36" t="s">
        <v>489</v>
      </c>
      <c r="G42" s="37" t="s">
        <v>489</v>
      </c>
      <c r="H42" s="37" t="s">
        <v>489</v>
      </c>
      <c r="I42" s="37" t="s">
        <v>544</v>
      </c>
      <c r="J42" s="38" t="s">
        <v>489</v>
      </c>
      <c r="K42" s="22"/>
      <c r="L42" s="22"/>
      <c r="M42" s="22"/>
      <c r="N42" s="22"/>
      <c r="O42" s="22"/>
      <c r="P42" s="22"/>
    </row>
    <row r="43" spans="1:16" ht="39" customHeight="1" thickBot="1" x14ac:dyDescent="0.25">
      <c r="A43" s="22"/>
      <c r="B43" s="40"/>
      <c r="C43" s="1148" t="s">
        <v>545</v>
      </c>
      <c r="D43" s="1149"/>
      <c r="E43" s="1150"/>
      <c r="F43" s="41">
        <v>0.02</v>
      </c>
      <c r="G43" s="42">
        <v>0.01</v>
      </c>
      <c r="H43" s="42">
        <v>0.01</v>
      </c>
      <c r="I43" s="42">
        <v>0.83</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dcl04HKbn49Jf1mg1DHPPQ7fwqOO1j+Du9tSGMAhtLbwt4xL9YEluASSxDTL34gU7stwCkn85Jiy+mX+eRxtA==" saltValue="QQMvYqeTVKJxCaCdykmX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748</v>
      </c>
      <c r="L45" s="60">
        <v>690</v>
      </c>
      <c r="M45" s="60">
        <v>652</v>
      </c>
      <c r="N45" s="60">
        <v>643</v>
      </c>
      <c r="O45" s="61">
        <v>663</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216</v>
      </c>
      <c r="L48" s="64">
        <v>192</v>
      </c>
      <c r="M48" s="64">
        <v>236</v>
      </c>
      <c r="N48" s="64">
        <v>202</v>
      </c>
      <c r="O48" s="65">
        <v>190</v>
      </c>
      <c r="P48" s="48"/>
      <c r="Q48" s="48"/>
      <c r="R48" s="48"/>
      <c r="S48" s="48"/>
      <c r="T48" s="48"/>
      <c r="U48" s="48"/>
    </row>
    <row r="49" spans="1:21" ht="30.75" customHeight="1" x14ac:dyDescent="0.2">
      <c r="A49" s="48"/>
      <c r="B49" s="1155"/>
      <c r="C49" s="1156"/>
      <c r="D49" s="62"/>
      <c r="E49" s="1161" t="s">
        <v>14</v>
      </c>
      <c r="F49" s="1161"/>
      <c r="G49" s="1161"/>
      <c r="H49" s="1161"/>
      <c r="I49" s="1161"/>
      <c r="J49" s="1162"/>
      <c r="K49" s="63">
        <v>47</v>
      </c>
      <c r="L49" s="64">
        <v>51</v>
      </c>
      <c r="M49" s="64">
        <v>66</v>
      </c>
      <c r="N49" s="64">
        <v>78</v>
      </c>
      <c r="O49" s="65">
        <v>109</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891</v>
      </c>
      <c r="L52" s="64">
        <v>870</v>
      </c>
      <c r="M52" s="64">
        <v>836</v>
      </c>
      <c r="N52" s="64">
        <v>835</v>
      </c>
      <c r="O52" s="65">
        <v>852</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120</v>
      </c>
      <c r="L53" s="69">
        <v>63</v>
      </c>
      <c r="M53" s="69">
        <v>118</v>
      </c>
      <c r="N53" s="69">
        <v>88</v>
      </c>
      <c r="O53" s="70">
        <v>110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bnWMz36/YcEa9XLpi5sDhE5e9FXz374+3WrdvbJNK3sfx5BFzgoIR7/3pCYUOfss/HRe70h9HRFvkmAI3BjA==" saltValue="QId4inuBIylw1e8ys5uFI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84" t="s">
        <v>30</v>
      </c>
      <c r="C41" s="1185"/>
      <c r="D41" s="105"/>
      <c r="E41" s="1190" t="s">
        <v>31</v>
      </c>
      <c r="F41" s="1190"/>
      <c r="G41" s="1190"/>
      <c r="H41" s="1191"/>
      <c r="I41" s="343">
        <v>5856</v>
      </c>
      <c r="J41" s="344">
        <v>5874</v>
      </c>
      <c r="K41" s="344">
        <v>5962</v>
      </c>
      <c r="L41" s="344">
        <v>6316</v>
      </c>
      <c r="M41" s="345">
        <v>6659</v>
      </c>
    </row>
    <row r="42" spans="2:13" ht="27.75" customHeight="1" x14ac:dyDescent="0.2">
      <c r="B42" s="1186"/>
      <c r="C42" s="1187"/>
      <c r="D42" s="106"/>
      <c r="E42" s="1192" t="s">
        <v>32</v>
      </c>
      <c r="F42" s="1192"/>
      <c r="G42" s="1192"/>
      <c r="H42" s="1193"/>
      <c r="I42" s="346">
        <v>478</v>
      </c>
      <c r="J42" s="347">
        <v>388</v>
      </c>
      <c r="K42" s="347">
        <v>298</v>
      </c>
      <c r="L42" s="347">
        <v>208</v>
      </c>
      <c r="M42" s="348">
        <v>118</v>
      </c>
    </row>
    <row r="43" spans="2:13" ht="27.75" customHeight="1" x14ac:dyDescent="0.2">
      <c r="B43" s="1186"/>
      <c r="C43" s="1187"/>
      <c r="D43" s="106"/>
      <c r="E43" s="1192" t="s">
        <v>33</v>
      </c>
      <c r="F43" s="1192"/>
      <c r="G43" s="1192"/>
      <c r="H43" s="1193"/>
      <c r="I43" s="346">
        <v>1285</v>
      </c>
      <c r="J43" s="347">
        <v>1050</v>
      </c>
      <c r="K43" s="347">
        <v>1031</v>
      </c>
      <c r="L43" s="347">
        <v>1051</v>
      </c>
      <c r="M43" s="348">
        <v>1059</v>
      </c>
    </row>
    <row r="44" spans="2:13" ht="27.75" customHeight="1" x14ac:dyDescent="0.2">
      <c r="B44" s="1186"/>
      <c r="C44" s="1187"/>
      <c r="D44" s="106"/>
      <c r="E44" s="1192" t="s">
        <v>34</v>
      </c>
      <c r="F44" s="1192"/>
      <c r="G44" s="1192"/>
      <c r="H44" s="1193"/>
      <c r="I44" s="346">
        <v>1172</v>
      </c>
      <c r="J44" s="347">
        <v>1135</v>
      </c>
      <c r="K44" s="347">
        <v>1081</v>
      </c>
      <c r="L44" s="347">
        <v>1090</v>
      </c>
      <c r="M44" s="348">
        <v>1004</v>
      </c>
    </row>
    <row r="45" spans="2:13" ht="27.75" customHeight="1" x14ac:dyDescent="0.2">
      <c r="B45" s="1186"/>
      <c r="C45" s="1187"/>
      <c r="D45" s="106"/>
      <c r="E45" s="1192" t="s">
        <v>35</v>
      </c>
      <c r="F45" s="1192"/>
      <c r="G45" s="1192"/>
      <c r="H45" s="1193"/>
      <c r="I45" s="346">
        <v>1292</v>
      </c>
      <c r="J45" s="347">
        <v>1289</v>
      </c>
      <c r="K45" s="347">
        <v>1219</v>
      </c>
      <c r="L45" s="347">
        <v>1215</v>
      </c>
      <c r="M45" s="348">
        <v>1190</v>
      </c>
    </row>
    <row r="46" spans="2:13" ht="27.75" customHeight="1" x14ac:dyDescent="0.2">
      <c r="B46" s="1186"/>
      <c r="C46" s="1187"/>
      <c r="D46" s="107"/>
      <c r="E46" s="1192" t="s">
        <v>36</v>
      </c>
      <c r="F46" s="1192"/>
      <c r="G46" s="1192"/>
      <c r="H46" s="1193"/>
      <c r="I46" s="346" t="s">
        <v>489</v>
      </c>
      <c r="J46" s="347" t="s">
        <v>489</v>
      </c>
      <c r="K46" s="347" t="s">
        <v>489</v>
      </c>
      <c r="L46" s="347" t="s">
        <v>489</v>
      </c>
      <c r="M46" s="348" t="s">
        <v>489</v>
      </c>
    </row>
    <row r="47" spans="2:13" ht="27.75" customHeight="1" x14ac:dyDescent="0.2">
      <c r="B47" s="1186"/>
      <c r="C47" s="1187"/>
      <c r="D47" s="108"/>
      <c r="E47" s="1194" t="s">
        <v>37</v>
      </c>
      <c r="F47" s="1195"/>
      <c r="G47" s="1195"/>
      <c r="H47" s="1196"/>
      <c r="I47" s="346" t="s">
        <v>489</v>
      </c>
      <c r="J47" s="347" t="s">
        <v>489</v>
      </c>
      <c r="K47" s="347" t="s">
        <v>489</v>
      </c>
      <c r="L47" s="347" t="s">
        <v>489</v>
      </c>
      <c r="M47" s="348" t="s">
        <v>489</v>
      </c>
    </row>
    <row r="48" spans="2:13" ht="27.75" customHeight="1" x14ac:dyDescent="0.2">
      <c r="B48" s="1186"/>
      <c r="C48" s="1187"/>
      <c r="D48" s="106"/>
      <c r="E48" s="1192" t="s">
        <v>38</v>
      </c>
      <c r="F48" s="1192"/>
      <c r="G48" s="1192"/>
      <c r="H48" s="1193"/>
      <c r="I48" s="346" t="s">
        <v>489</v>
      </c>
      <c r="J48" s="347" t="s">
        <v>489</v>
      </c>
      <c r="K48" s="347" t="s">
        <v>489</v>
      </c>
      <c r="L48" s="347" t="s">
        <v>489</v>
      </c>
      <c r="M48" s="348" t="s">
        <v>489</v>
      </c>
    </row>
    <row r="49" spans="2:13" ht="27.75" customHeight="1" x14ac:dyDescent="0.2">
      <c r="B49" s="1188"/>
      <c r="C49" s="1189"/>
      <c r="D49" s="106"/>
      <c r="E49" s="1192" t="s">
        <v>39</v>
      </c>
      <c r="F49" s="1192"/>
      <c r="G49" s="1192"/>
      <c r="H49" s="1193"/>
      <c r="I49" s="346" t="s">
        <v>489</v>
      </c>
      <c r="J49" s="347" t="s">
        <v>489</v>
      </c>
      <c r="K49" s="347" t="s">
        <v>489</v>
      </c>
      <c r="L49" s="347" t="s">
        <v>489</v>
      </c>
      <c r="M49" s="348" t="s">
        <v>489</v>
      </c>
    </row>
    <row r="50" spans="2:13" ht="27.75" customHeight="1" x14ac:dyDescent="0.2">
      <c r="B50" s="1197" t="s">
        <v>40</v>
      </c>
      <c r="C50" s="1198"/>
      <c r="D50" s="109"/>
      <c r="E50" s="1192" t="s">
        <v>41</v>
      </c>
      <c r="F50" s="1192"/>
      <c r="G50" s="1192"/>
      <c r="H50" s="1193"/>
      <c r="I50" s="346">
        <v>3461</v>
      </c>
      <c r="J50" s="347">
        <v>3914</v>
      </c>
      <c r="K50" s="347">
        <v>4491</v>
      </c>
      <c r="L50" s="347">
        <v>4528</v>
      </c>
      <c r="M50" s="348">
        <v>4466</v>
      </c>
    </row>
    <row r="51" spans="2:13" ht="27.75" customHeight="1" x14ac:dyDescent="0.2">
      <c r="B51" s="1186"/>
      <c r="C51" s="1187"/>
      <c r="D51" s="106"/>
      <c r="E51" s="1192" t="s">
        <v>42</v>
      </c>
      <c r="F51" s="1192"/>
      <c r="G51" s="1192"/>
      <c r="H51" s="1193"/>
      <c r="I51" s="346">
        <v>144</v>
      </c>
      <c r="J51" s="347">
        <v>134</v>
      </c>
      <c r="K51" s="347">
        <v>147</v>
      </c>
      <c r="L51" s="347">
        <v>156</v>
      </c>
      <c r="M51" s="348">
        <v>144</v>
      </c>
    </row>
    <row r="52" spans="2:13" ht="27.75" customHeight="1" x14ac:dyDescent="0.2">
      <c r="B52" s="1188"/>
      <c r="C52" s="1189"/>
      <c r="D52" s="106"/>
      <c r="E52" s="1192" t="s">
        <v>43</v>
      </c>
      <c r="F52" s="1192"/>
      <c r="G52" s="1192"/>
      <c r="H52" s="1193"/>
      <c r="I52" s="346">
        <v>8272</v>
      </c>
      <c r="J52" s="347">
        <v>8069</v>
      </c>
      <c r="K52" s="347">
        <v>7911</v>
      </c>
      <c r="L52" s="347">
        <v>8086</v>
      </c>
      <c r="M52" s="348">
        <v>8039</v>
      </c>
    </row>
    <row r="53" spans="2:13" ht="27.75" customHeight="1" thickBot="1" x14ac:dyDescent="0.25">
      <c r="B53" s="1199" t="s">
        <v>19</v>
      </c>
      <c r="C53" s="1200"/>
      <c r="D53" s="110"/>
      <c r="E53" s="1201" t="s">
        <v>44</v>
      </c>
      <c r="F53" s="1201"/>
      <c r="G53" s="1201"/>
      <c r="H53" s="1202"/>
      <c r="I53" s="349">
        <v>-1794</v>
      </c>
      <c r="J53" s="350">
        <v>-2382</v>
      </c>
      <c r="K53" s="350">
        <v>-2958</v>
      </c>
      <c r="L53" s="350">
        <v>-2889</v>
      </c>
      <c r="M53" s="351">
        <v>-2620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7hKpOuO1YD82nE894JfECiTdAz3rBDaSnwJ3UOHxyG0PZD7aoJQx8SQJM9RGID9mv9fheN40KN86YvnZMrIuxQ==" saltValue="8JrUqPm/YbVusFmX1mk71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11" t="s">
        <v>46</v>
      </c>
      <c r="D55" s="1211"/>
      <c r="E55" s="1212"/>
      <c r="F55" s="352">
        <v>2205</v>
      </c>
      <c r="G55" s="352">
        <v>2537</v>
      </c>
      <c r="H55" s="353">
        <v>2161</v>
      </c>
    </row>
    <row r="56" spans="2:8" ht="52.5" customHeight="1" x14ac:dyDescent="0.2">
      <c r="B56" s="122"/>
      <c r="C56" s="1213" t="s">
        <v>47</v>
      </c>
      <c r="D56" s="1213"/>
      <c r="E56" s="1214"/>
      <c r="F56" s="354">
        <v>1041</v>
      </c>
      <c r="G56" s="354">
        <v>1042</v>
      </c>
      <c r="H56" s="355">
        <v>744</v>
      </c>
    </row>
    <row r="57" spans="2:8" ht="53.25" customHeight="1" x14ac:dyDescent="0.2">
      <c r="B57" s="122"/>
      <c r="C57" s="1215" t="s">
        <v>48</v>
      </c>
      <c r="D57" s="1215"/>
      <c r="E57" s="1216"/>
      <c r="F57" s="356">
        <v>2096</v>
      </c>
      <c r="G57" s="356">
        <v>2224</v>
      </c>
      <c r="H57" s="357">
        <v>2164</v>
      </c>
    </row>
    <row r="58" spans="2:8" ht="45.75" customHeight="1" x14ac:dyDescent="0.2">
      <c r="B58" s="123"/>
      <c r="C58" s="1203" t="s">
        <v>551</v>
      </c>
      <c r="D58" s="1204"/>
      <c r="E58" s="1205"/>
      <c r="F58" s="358">
        <v>1202</v>
      </c>
      <c r="G58" s="358">
        <v>1093</v>
      </c>
      <c r="H58" s="359">
        <v>977</v>
      </c>
    </row>
    <row r="59" spans="2:8" ht="45.75" customHeight="1" x14ac:dyDescent="0.2">
      <c r="B59" s="123"/>
      <c r="C59" s="1203" t="s">
        <v>552</v>
      </c>
      <c r="D59" s="1204"/>
      <c r="E59" s="1205"/>
      <c r="F59" s="358">
        <v>400</v>
      </c>
      <c r="G59" s="358">
        <v>596</v>
      </c>
      <c r="H59" s="359">
        <v>597</v>
      </c>
    </row>
    <row r="60" spans="2:8" ht="45.75" customHeight="1" x14ac:dyDescent="0.2">
      <c r="B60" s="123"/>
      <c r="C60" s="1203" t="s">
        <v>553</v>
      </c>
      <c r="D60" s="1204"/>
      <c r="E60" s="1205"/>
      <c r="F60" s="358">
        <v>137</v>
      </c>
      <c r="G60" s="358">
        <v>162</v>
      </c>
      <c r="H60" s="359">
        <v>188</v>
      </c>
    </row>
    <row r="61" spans="2:8" ht="45.75" customHeight="1" x14ac:dyDescent="0.2">
      <c r="B61" s="123"/>
      <c r="C61" s="1203" t="s">
        <v>554</v>
      </c>
      <c r="D61" s="1204"/>
      <c r="E61" s="1205"/>
      <c r="F61" s="358">
        <v>100</v>
      </c>
      <c r="G61" s="358">
        <v>100</v>
      </c>
      <c r="H61" s="359">
        <v>100</v>
      </c>
    </row>
    <row r="62" spans="2:8" ht="45.75" customHeight="1" thickBot="1" x14ac:dyDescent="0.25">
      <c r="B62" s="124"/>
      <c r="C62" s="1206" t="s">
        <v>555</v>
      </c>
      <c r="D62" s="1207"/>
      <c r="E62" s="1208"/>
      <c r="F62" s="360">
        <v>75</v>
      </c>
      <c r="G62" s="360">
        <v>71</v>
      </c>
      <c r="H62" s="361">
        <v>70</v>
      </c>
    </row>
    <row r="63" spans="2:8" ht="52.5" customHeight="1" thickBot="1" x14ac:dyDescent="0.25">
      <c r="B63" s="125"/>
      <c r="C63" s="1209" t="s">
        <v>49</v>
      </c>
      <c r="D63" s="1209"/>
      <c r="E63" s="1210"/>
      <c r="F63" s="362">
        <v>5342</v>
      </c>
      <c r="G63" s="362">
        <v>5803</v>
      </c>
      <c r="H63" s="363">
        <v>5069</v>
      </c>
    </row>
    <row r="64" spans="2:8" ht="13.2" x14ac:dyDescent="0.2"/>
  </sheetData>
  <sheetProtection algorithmName="SHA-512" hashValue="ieCHXXm+//4m57TB6ft/n2m/Q7h/OXuFGWEgmSjxHTSNA38SxSGzIj4uFv2omvBX5be4dHVz+iJel5EMX3sz3g==" saltValue="ga2FFeP5tjdFWGmwYIW/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230517</v>
      </c>
      <c r="E3" s="144"/>
      <c r="F3" s="145">
        <v>94796</v>
      </c>
      <c r="G3" s="146"/>
      <c r="H3" s="147"/>
    </row>
    <row r="4" spans="1:8" x14ac:dyDescent="0.2">
      <c r="A4" s="148"/>
      <c r="B4" s="149"/>
      <c r="C4" s="150"/>
      <c r="D4" s="151">
        <v>143903</v>
      </c>
      <c r="E4" s="152"/>
      <c r="F4" s="153">
        <v>55781</v>
      </c>
      <c r="G4" s="154"/>
      <c r="H4" s="155"/>
    </row>
    <row r="5" spans="1:8" x14ac:dyDescent="0.2">
      <c r="A5" s="136" t="s">
        <v>522</v>
      </c>
      <c r="B5" s="141"/>
      <c r="C5" s="142"/>
      <c r="D5" s="143">
        <v>262344</v>
      </c>
      <c r="E5" s="144"/>
      <c r="F5" s="145">
        <v>85942</v>
      </c>
      <c r="G5" s="146"/>
      <c r="H5" s="147"/>
    </row>
    <row r="6" spans="1:8" x14ac:dyDescent="0.2">
      <c r="A6" s="148"/>
      <c r="B6" s="149"/>
      <c r="C6" s="150"/>
      <c r="D6" s="151">
        <v>127026</v>
      </c>
      <c r="E6" s="152"/>
      <c r="F6" s="153">
        <v>48630</v>
      </c>
      <c r="G6" s="154"/>
      <c r="H6" s="155"/>
    </row>
    <row r="7" spans="1:8" x14ac:dyDescent="0.2">
      <c r="A7" s="136" t="s">
        <v>523</v>
      </c>
      <c r="B7" s="141"/>
      <c r="C7" s="142"/>
      <c r="D7" s="143">
        <v>146901</v>
      </c>
      <c r="E7" s="144"/>
      <c r="F7" s="145">
        <v>95007</v>
      </c>
      <c r="G7" s="146"/>
      <c r="H7" s="147"/>
    </row>
    <row r="8" spans="1:8" x14ac:dyDescent="0.2">
      <c r="A8" s="148"/>
      <c r="B8" s="149"/>
      <c r="C8" s="150"/>
      <c r="D8" s="151">
        <v>102617</v>
      </c>
      <c r="E8" s="152"/>
      <c r="F8" s="153">
        <v>48509</v>
      </c>
      <c r="G8" s="154"/>
      <c r="H8" s="155"/>
    </row>
    <row r="9" spans="1:8" x14ac:dyDescent="0.2">
      <c r="A9" s="136" t="s">
        <v>524</v>
      </c>
      <c r="B9" s="141"/>
      <c r="C9" s="142"/>
      <c r="D9" s="143">
        <v>180670</v>
      </c>
      <c r="E9" s="144"/>
      <c r="F9" s="145">
        <v>98176</v>
      </c>
      <c r="G9" s="146"/>
      <c r="H9" s="147"/>
    </row>
    <row r="10" spans="1:8" x14ac:dyDescent="0.2">
      <c r="A10" s="148"/>
      <c r="B10" s="149"/>
      <c r="C10" s="150"/>
      <c r="D10" s="151">
        <v>122574</v>
      </c>
      <c r="E10" s="152"/>
      <c r="F10" s="153">
        <v>58489</v>
      </c>
      <c r="G10" s="154"/>
      <c r="H10" s="155"/>
    </row>
    <row r="11" spans="1:8" x14ac:dyDescent="0.2">
      <c r="A11" s="136" t="s">
        <v>525</v>
      </c>
      <c r="B11" s="141"/>
      <c r="C11" s="142"/>
      <c r="D11" s="143">
        <v>394510</v>
      </c>
      <c r="E11" s="144"/>
      <c r="F11" s="145">
        <v>119283</v>
      </c>
      <c r="G11" s="146"/>
      <c r="H11" s="147"/>
    </row>
    <row r="12" spans="1:8" x14ac:dyDescent="0.2">
      <c r="A12" s="148"/>
      <c r="B12" s="149"/>
      <c r="C12" s="156"/>
      <c r="D12" s="151">
        <v>139167</v>
      </c>
      <c r="E12" s="152"/>
      <c r="F12" s="153">
        <v>64747</v>
      </c>
      <c r="G12" s="154"/>
      <c r="H12" s="155"/>
    </row>
    <row r="13" spans="1:8" x14ac:dyDescent="0.2">
      <c r="A13" s="136"/>
      <c r="B13" s="141"/>
      <c r="C13" s="157"/>
      <c r="D13" s="158">
        <v>242988</v>
      </c>
      <c r="E13" s="159"/>
      <c r="F13" s="160">
        <v>98641</v>
      </c>
      <c r="G13" s="161"/>
      <c r="H13" s="147"/>
    </row>
    <row r="14" spans="1:8" x14ac:dyDescent="0.2">
      <c r="A14" s="148"/>
      <c r="B14" s="149"/>
      <c r="C14" s="150"/>
      <c r="D14" s="151">
        <v>127057</v>
      </c>
      <c r="E14" s="152"/>
      <c r="F14" s="153">
        <v>55231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7.6</v>
      </c>
      <c r="C19" s="162">
        <f>ROUND(VALUE(SUBSTITUTE(実質収支比率等に係る経年分析!G$48,"▲","-")),2)</f>
        <v>6.95</v>
      </c>
      <c r="D19" s="162">
        <f>ROUND(VALUE(SUBSTITUTE(実質収支比率等に係る経年分析!H$48,"▲","-")),2)</f>
        <v>10.93</v>
      </c>
      <c r="E19" s="162">
        <f>ROUND(VALUE(SUBSTITUTE(実質収支比率等に係る経年分析!I$48,"▲","-")),2)</f>
        <v>7.7</v>
      </c>
      <c r="F19" s="162">
        <f>ROUND(VALUE(SUBSTITUTE(実質収支比率等に係る経年分析!J$48,"▲","-")),2)</f>
        <v>12.63</v>
      </c>
    </row>
    <row r="20" spans="1:11" x14ac:dyDescent="0.2">
      <c r="A20" s="162" t="s">
        <v>53</v>
      </c>
      <c r="B20" s="162">
        <f>ROUND(VALUE(SUBSTITUTE(実質収支比率等に係る経年分析!F$47,"▲","-")),2)</f>
        <v>43.4</v>
      </c>
      <c r="C20" s="162">
        <f>ROUND(VALUE(SUBSTITUTE(実質収支比率等に係る経年分析!G$47,"▲","-")),2)</f>
        <v>41.42</v>
      </c>
      <c r="D20" s="162">
        <f>ROUND(VALUE(SUBSTITUTE(実質収支比率等に係る経年分析!H$47,"▲","-")),2)</f>
        <v>42.98</v>
      </c>
      <c r="E20" s="162">
        <f>ROUND(VALUE(SUBSTITUTE(実質収支比率等に係る経年分析!I$47,"▲","-")),2)</f>
        <v>49.23</v>
      </c>
      <c r="F20" s="162">
        <f>ROUND(VALUE(SUBSTITUTE(実質収支比率等に係る経年分析!J$47,"▲","-")),2)</f>
        <v>40.83</v>
      </c>
    </row>
    <row r="21" spans="1:11" x14ac:dyDescent="0.2">
      <c r="A21" s="162" t="s">
        <v>54</v>
      </c>
      <c r="B21" s="162">
        <f>IF(ISNUMBER(VALUE(SUBSTITUTE(実質収支比率等に係る経年分析!F$49,"▲","-"))),ROUND(VALUE(SUBSTITUTE(実質収支比率等に係る経年分析!F$49,"▲","-")),2),NA())</f>
        <v>0.92</v>
      </c>
      <c r="C21" s="162">
        <f>IF(ISNUMBER(VALUE(SUBSTITUTE(実質収支比率等に係る経年分析!G$49,"▲","-"))),ROUND(VALUE(SUBSTITUTE(実質収支比率等に係る経年分析!G$49,"▲","-")),2),NA())</f>
        <v>-0.24</v>
      </c>
      <c r="D21" s="162">
        <f>IF(ISNUMBER(VALUE(SUBSTITUTE(実質収支比率等に係る経年分析!H$49,"▲","-"))),ROUND(VALUE(SUBSTITUTE(実質収支比率等に係る経年分析!H$49,"▲","-")),2),NA())</f>
        <v>3.74</v>
      </c>
      <c r="E21" s="162">
        <f>IF(ISNUMBER(VALUE(SUBSTITUTE(実質収支比率等に係る経年分析!I$49,"▲","-"))),ROUND(VALUE(SUBSTITUTE(実質収支比率等に係る経年分析!I$49,"▲","-")),2),NA())</f>
        <v>3.26</v>
      </c>
      <c r="F21" s="162">
        <f>IF(ISNUMBER(VALUE(SUBSTITUTE(実質収支比率等に係る経年分析!J$49,"▲","-"))),ROUND(VALUE(SUBSTITUTE(実質収支比率等に係る経年分析!J$49,"▲","-")),2),NA())</f>
        <v>-1.97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0.83</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f>IF(ROUND(VALUE(SUBSTITUTE(連結実質赤字比率に係る赤字・黒字の構成分析!I$42,"▲", "-")), 2) &lt; 0, ABS(ROUND(VALUE(SUBSTITUTE(連結実質赤字比率に係る赤字・黒字の構成分析!I$42,"▲", "-")), 2)), NA())</f>
        <v>0.11</v>
      </c>
      <c r="I28" s="163" t="e">
        <f>IF(ROUND(VALUE(SUBSTITUTE(連結実質赤字比率に係る赤字・黒字の構成分析!I$42,"▲", "-")), 2) &gt;= 0, ABS(ROUND(VALUE(SUBSTITUTE(連結実質赤字比率に係る赤字・黒字の構成分析!I$42,"▲", "-")), 2)), NA())</f>
        <v>#N/A</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河野診療所特別会計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2">
      <c r="A30" s="163" t="str">
        <f>IF(連結実質赤字比率に係る赤字・黒字の構成分析!C$40="",NA(),連結実質赤字比率に係る赤字・黒字の構成分析!C$40)</f>
        <v>老人保健施設特別会計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2">
      <c r="A31" s="163" t="str">
        <f>IF(連結実質赤字比率に係る赤字・黒字の構成分析!C$39="",NA(),連結実質赤字比率に係る赤字・黒字の構成分析!C$39)</f>
        <v>国民健康保険今庄診療所特別会計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0.08</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0.43</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1.43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0.45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0.89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0.64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0.59</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1.37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1.33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2.5099999999999998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3.25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3.57</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7.57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6.94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10.89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7.67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891</v>
      </c>
      <c r="E42" s="164"/>
      <c r="F42" s="164"/>
      <c r="G42" s="164">
        <f>'実質公債費比率（分子）の構造'!L$52</f>
        <v>870</v>
      </c>
      <c r="H42" s="164"/>
      <c r="I42" s="164"/>
      <c r="J42" s="164">
        <f>'実質公債費比率（分子）の構造'!M$52</f>
        <v>836</v>
      </c>
      <c r="K42" s="164"/>
      <c r="L42" s="164"/>
      <c r="M42" s="164">
        <f>'実質公債費比率（分子）の構造'!N$52</f>
        <v>835</v>
      </c>
      <c r="N42" s="164"/>
      <c r="O42" s="164"/>
      <c r="P42" s="164">
        <f>'実質公債費比率（分子）の構造'!O$52</f>
        <v>852</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47</v>
      </c>
      <c r="C45" s="164"/>
      <c r="D45" s="164"/>
      <c r="E45" s="164">
        <f>'実質公債費比率（分子）の構造'!L$49</f>
        <v>51</v>
      </c>
      <c r="F45" s="164"/>
      <c r="G45" s="164"/>
      <c r="H45" s="164">
        <f>'実質公債費比率（分子）の構造'!M$49</f>
        <v>66</v>
      </c>
      <c r="I45" s="164"/>
      <c r="J45" s="164"/>
      <c r="K45" s="164">
        <f>'実質公債費比率（分子）の構造'!N$49</f>
        <v>78</v>
      </c>
      <c r="L45" s="164"/>
      <c r="M45" s="164"/>
      <c r="N45" s="164">
        <f>'実質公債費比率（分子）の構造'!O$49</f>
        <v>109</v>
      </c>
      <c r="O45" s="164"/>
      <c r="P45" s="164"/>
    </row>
    <row r="46" spans="1:16" x14ac:dyDescent="0.2">
      <c r="A46" s="164" t="s">
        <v>64</v>
      </c>
      <c r="B46" s="164">
        <f>'実質公債費比率（分子）の構造'!K$48</f>
        <v>216</v>
      </c>
      <c r="C46" s="164"/>
      <c r="D46" s="164"/>
      <c r="E46" s="164">
        <f>'実質公債費比率（分子）の構造'!L$48</f>
        <v>192</v>
      </c>
      <c r="F46" s="164"/>
      <c r="G46" s="164"/>
      <c r="H46" s="164">
        <f>'実質公債費比率（分子）の構造'!M$48</f>
        <v>236</v>
      </c>
      <c r="I46" s="164"/>
      <c r="J46" s="164"/>
      <c r="K46" s="164">
        <f>'実質公債費比率（分子）の構造'!N$48</f>
        <v>202</v>
      </c>
      <c r="L46" s="164"/>
      <c r="M46" s="164"/>
      <c r="N46" s="164">
        <f>'実質公債費比率（分子）の構造'!O$48</f>
        <v>190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748</v>
      </c>
      <c r="C49" s="164"/>
      <c r="D49" s="164"/>
      <c r="E49" s="164">
        <f>'実質公債費比率（分子）の構造'!L$45</f>
        <v>690</v>
      </c>
      <c r="F49" s="164"/>
      <c r="G49" s="164"/>
      <c r="H49" s="164">
        <f>'実質公債費比率（分子）の構造'!M$45</f>
        <v>652</v>
      </c>
      <c r="I49" s="164"/>
      <c r="J49" s="164"/>
      <c r="K49" s="164">
        <f>'実質公債費比率（分子）の構造'!N$45</f>
        <v>643</v>
      </c>
      <c r="L49" s="164"/>
      <c r="M49" s="164"/>
      <c r="N49" s="164">
        <f>'実質公債費比率（分子）の構造'!O$45</f>
        <v>663</v>
      </c>
      <c r="O49" s="164"/>
      <c r="P49" s="164"/>
    </row>
    <row r="50" spans="1:16" x14ac:dyDescent="0.2">
      <c r="A50" s="164" t="s">
        <v>67</v>
      </c>
      <c r="B50" s="164" t="e">
        <f>NA()</f>
        <v>#N/A</v>
      </c>
      <c r="C50" s="164">
        <f>IF(ISNUMBER('実質公債費比率（分子）の構造'!K$53),'実質公債費比率（分子）の構造'!K$53,NA())</f>
        <v>120</v>
      </c>
      <c r="D50" s="164" t="e">
        <f>NA()</f>
        <v>#N/A</v>
      </c>
      <c r="E50" s="164" t="e">
        <f>NA()</f>
        <v>#N/A</v>
      </c>
      <c r="F50" s="164">
        <f>IF(ISNUMBER('実質公債費比率（分子）の構造'!L$53),'実質公債費比率（分子）の構造'!L$53,NA())</f>
        <v>63</v>
      </c>
      <c r="G50" s="164" t="e">
        <f>NA()</f>
        <v>#N/A</v>
      </c>
      <c r="H50" s="164" t="e">
        <f>NA()</f>
        <v>#N/A</v>
      </c>
      <c r="I50" s="164">
        <f>IF(ISNUMBER('実質公債費比率（分子）の構造'!M$53),'実質公債費比率（分子）の構造'!M$53,NA())</f>
        <v>118</v>
      </c>
      <c r="J50" s="164" t="e">
        <f>NA()</f>
        <v>#N/A</v>
      </c>
      <c r="K50" s="164" t="e">
        <f>NA()</f>
        <v>#N/A</v>
      </c>
      <c r="L50" s="164">
        <f>IF(ISNUMBER('実質公債費比率（分子）の構造'!N$53),'実質公債費比率（分子）の構造'!N$53,NA())</f>
        <v>88</v>
      </c>
      <c r="M50" s="164" t="e">
        <f>NA()</f>
        <v>#N/A</v>
      </c>
      <c r="N50" s="164" t="e">
        <f>NA()</f>
        <v>#N/A</v>
      </c>
      <c r="O50" s="164">
        <f>IF(ISNUMBER('実質公債費比率（分子）の構造'!O$53),'実質公債費比率（分子）の構造'!O$53,NA())</f>
        <v>110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8272</v>
      </c>
      <c r="E56" s="163"/>
      <c r="F56" s="163"/>
      <c r="G56" s="163">
        <f>'将来負担比率（分子）の構造'!J$52</f>
        <v>8069</v>
      </c>
      <c r="H56" s="163"/>
      <c r="I56" s="163"/>
      <c r="J56" s="163">
        <f>'将来負担比率（分子）の構造'!K$52</f>
        <v>7911</v>
      </c>
      <c r="K56" s="163"/>
      <c r="L56" s="163"/>
      <c r="M56" s="163">
        <f>'将来負担比率（分子）の構造'!L$52</f>
        <v>8086</v>
      </c>
      <c r="N56" s="163"/>
      <c r="O56" s="163"/>
      <c r="P56" s="163">
        <f>'将来負担比率（分子）の構造'!M$52</f>
        <v>8039</v>
      </c>
    </row>
    <row r="57" spans="1:16" x14ac:dyDescent="0.2">
      <c r="A57" s="163" t="s">
        <v>42</v>
      </c>
      <c r="B57" s="163"/>
      <c r="C57" s="163"/>
      <c r="D57" s="163">
        <f>'将来負担比率（分子）の構造'!I$51</f>
        <v>144</v>
      </c>
      <c r="E57" s="163"/>
      <c r="F57" s="163"/>
      <c r="G57" s="163">
        <f>'将来負担比率（分子）の構造'!J$51</f>
        <v>134</v>
      </c>
      <c r="H57" s="163"/>
      <c r="I57" s="163"/>
      <c r="J57" s="163">
        <f>'将来負担比率（分子）の構造'!K$51</f>
        <v>147</v>
      </c>
      <c r="K57" s="163"/>
      <c r="L57" s="163"/>
      <c r="M57" s="163">
        <f>'将来負担比率（分子）の構造'!L$51</f>
        <v>156</v>
      </c>
      <c r="N57" s="163"/>
      <c r="O57" s="163"/>
      <c r="P57" s="163">
        <f>'将来負担比率（分子）の構造'!M$51</f>
        <v>144</v>
      </c>
    </row>
    <row r="58" spans="1:16" x14ac:dyDescent="0.2">
      <c r="A58" s="163" t="s">
        <v>41</v>
      </c>
      <c r="B58" s="163"/>
      <c r="C58" s="163"/>
      <c r="D58" s="163">
        <f>'将来負担比率（分子）の構造'!I$50</f>
        <v>3461</v>
      </c>
      <c r="E58" s="163"/>
      <c r="F58" s="163"/>
      <c r="G58" s="163">
        <f>'将来負担比率（分子）の構造'!J$50</f>
        <v>3914</v>
      </c>
      <c r="H58" s="163"/>
      <c r="I58" s="163"/>
      <c r="J58" s="163">
        <f>'将来負担比率（分子）の構造'!K$50</f>
        <v>4491</v>
      </c>
      <c r="K58" s="163"/>
      <c r="L58" s="163"/>
      <c r="M58" s="163">
        <f>'将来負担比率（分子）の構造'!L$50</f>
        <v>4528</v>
      </c>
      <c r="N58" s="163"/>
      <c r="O58" s="163"/>
      <c r="P58" s="163">
        <f>'将来負担比率（分子）の構造'!M$50</f>
        <v>4466</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1292</v>
      </c>
      <c r="C62" s="163"/>
      <c r="D62" s="163"/>
      <c r="E62" s="163">
        <f>'将来負担比率（分子）の構造'!J$45</f>
        <v>1289</v>
      </c>
      <c r="F62" s="163"/>
      <c r="G62" s="163"/>
      <c r="H62" s="163">
        <f>'将来負担比率（分子）の構造'!K$45</f>
        <v>1219</v>
      </c>
      <c r="I62" s="163"/>
      <c r="J62" s="163"/>
      <c r="K62" s="163">
        <f>'将来負担比率（分子）の構造'!L$45</f>
        <v>1215</v>
      </c>
      <c r="L62" s="163"/>
      <c r="M62" s="163"/>
      <c r="N62" s="163">
        <f>'将来負担比率（分子）の構造'!M$45</f>
        <v>1190</v>
      </c>
      <c r="O62" s="163"/>
      <c r="P62" s="163"/>
    </row>
    <row r="63" spans="1:16" x14ac:dyDescent="0.2">
      <c r="A63" s="163" t="s">
        <v>34</v>
      </c>
      <c r="B63" s="163">
        <f>'将来負担比率（分子）の構造'!I$44</f>
        <v>1172</v>
      </c>
      <c r="C63" s="163"/>
      <c r="D63" s="163"/>
      <c r="E63" s="163">
        <f>'将来負担比率（分子）の構造'!J$44</f>
        <v>1135</v>
      </c>
      <c r="F63" s="163"/>
      <c r="G63" s="163"/>
      <c r="H63" s="163">
        <f>'将来負担比率（分子）の構造'!K$44</f>
        <v>1081</v>
      </c>
      <c r="I63" s="163"/>
      <c r="J63" s="163"/>
      <c r="K63" s="163">
        <f>'将来負担比率（分子）の構造'!L$44</f>
        <v>1090</v>
      </c>
      <c r="L63" s="163"/>
      <c r="M63" s="163"/>
      <c r="N63" s="163">
        <f>'将来負担比率（分子）の構造'!M$44</f>
        <v>1004</v>
      </c>
      <c r="O63" s="163"/>
      <c r="P63" s="163"/>
    </row>
    <row r="64" spans="1:16" x14ac:dyDescent="0.2">
      <c r="A64" s="163" t="s">
        <v>33</v>
      </c>
      <c r="B64" s="163">
        <f>'将来負担比率（分子）の構造'!I$43</f>
        <v>1285</v>
      </c>
      <c r="C64" s="163"/>
      <c r="D64" s="163"/>
      <c r="E64" s="163">
        <f>'将来負担比率（分子）の構造'!J$43</f>
        <v>1050</v>
      </c>
      <c r="F64" s="163"/>
      <c r="G64" s="163"/>
      <c r="H64" s="163">
        <f>'将来負担比率（分子）の構造'!K$43</f>
        <v>1031</v>
      </c>
      <c r="I64" s="163"/>
      <c r="J64" s="163"/>
      <c r="K64" s="163">
        <f>'将来負担比率（分子）の構造'!L$43</f>
        <v>1051</v>
      </c>
      <c r="L64" s="163"/>
      <c r="M64" s="163"/>
      <c r="N64" s="163">
        <f>'将来負担比率（分子）の構造'!M$43</f>
        <v>1059</v>
      </c>
      <c r="O64" s="163"/>
      <c r="P64" s="163"/>
    </row>
    <row r="65" spans="1:16" x14ac:dyDescent="0.2">
      <c r="A65" s="163" t="s">
        <v>32</v>
      </c>
      <c r="B65" s="163">
        <f>'将来負担比率（分子）の構造'!I$42</f>
        <v>478</v>
      </c>
      <c r="C65" s="163"/>
      <c r="D65" s="163"/>
      <c r="E65" s="163">
        <f>'将来負担比率（分子）の構造'!J$42</f>
        <v>388</v>
      </c>
      <c r="F65" s="163"/>
      <c r="G65" s="163"/>
      <c r="H65" s="163">
        <f>'将来負担比率（分子）の構造'!K$42</f>
        <v>298</v>
      </c>
      <c r="I65" s="163"/>
      <c r="J65" s="163"/>
      <c r="K65" s="163">
        <f>'将来負担比率（分子）の構造'!L$42</f>
        <v>208</v>
      </c>
      <c r="L65" s="163"/>
      <c r="M65" s="163"/>
      <c r="N65" s="163">
        <f>'将来負担比率（分子）の構造'!M$42</f>
        <v>118</v>
      </c>
      <c r="O65" s="163"/>
      <c r="P65" s="163"/>
    </row>
    <row r="66" spans="1:16" x14ac:dyDescent="0.2">
      <c r="A66" s="163" t="s">
        <v>31</v>
      </c>
      <c r="B66" s="163">
        <f>'将来負担比率（分子）の構造'!I$41</f>
        <v>5856</v>
      </c>
      <c r="C66" s="163"/>
      <c r="D66" s="163"/>
      <c r="E66" s="163">
        <f>'将来負担比率（分子）の構造'!J$41</f>
        <v>5874</v>
      </c>
      <c r="F66" s="163"/>
      <c r="G66" s="163"/>
      <c r="H66" s="163">
        <f>'将来負担比率（分子）の構造'!K$41</f>
        <v>5962</v>
      </c>
      <c r="I66" s="163"/>
      <c r="J66" s="163"/>
      <c r="K66" s="163">
        <f>'将来負担比率（分子）の構造'!L$41</f>
        <v>6316</v>
      </c>
      <c r="L66" s="163"/>
      <c r="M66" s="163"/>
      <c r="N66" s="163">
        <f>'将来負担比率（分子）の構造'!M$41</f>
        <v>6659</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2205</v>
      </c>
      <c r="C72" s="167">
        <f>基金残高に係る経年分析!G55</f>
        <v>2537</v>
      </c>
      <c r="D72" s="167">
        <f>基金残高に係る経年分析!H55</f>
        <v>2161</v>
      </c>
    </row>
    <row r="73" spans="1:16" x14ac:dyDescent="0.2">
      <c r="A73" s="166" t="s">
        <v>74</v>
      </c>
      <c r="B73" s="167">
        <f>基金残高に係る経年分析!F56</f>
        <v>1041</v>
      </c>
      <c r="C73" s="167">
        <f>基金残高に係る経年分析!G56</f>
        <v>1042</v>
      </c>
      <c r="D73" s="167">
        <f>基金残高に係る経年分析!H56</f>
        <v>744</v>
      </c>
    </row>
    <row r="74" spans="1:16" x14ac:dyDescent="0.2">
      <c r="A74" s="166" t="s">
        <v>75</v>
      </c>
      <c r="B74" s="167">
        <f>基金残高に係る経年分析!F57</f>
        <v>2096</v>
      </c>
      <c r="C74" s="167">
        <f>基金残高に係る経年分析!G57</f>
        <v>2224</v>
      </c>
      <c r="D74" s="167">
        <f>基金残高に係る経年分析!H57</f>
        <v>2164</v>
      </c>
    </row>
  </sheetData>
  <sheetProtection algorithmName="SHA-512" hashValue="I3bK42Glx9eIqdyeWQM6TmdMG+3nB2rap2uwXmYNqy7pdRFytJyH9liRoO9FIV/lrhPMlCbCsgzg1Xwn28OJCQ==" saltValue="QJlYW+w7YPoGqr0Ukbg/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1252094</v>
      </c>
      <c r="S5" s="613"/>
      <c r="T5" s="613"/>
      <c r="U5" s="613"/>
      <c r="V5" s="613"/>
      <c r="W5" s="613"/>
      <c r="X5" s="613"/>
      <c r="Y5" s="614"/>
      <c r="Z5" s="615">
        <v>9.4</v>
      </c>
      <c r="AA5" s="615"/>
      <c r="AB5" s="615"/>
      <c r="AC5" s="615"/>
      <c r="AD5" s="616">
        <v>1252094</v>
      </c>
      <c r="AE5" s="616"/>
      <c r="AF5" s="616"/>
      <c r="AG5" s="616"/>
      <c r="AH5" s="616"/>
      <c r="AI5" s="616"/>
      <c r="AJ5" s="616"/>
      <c r="AK5" s="616"/>
      <c r="AL5" s="617">
        <v>23.3</v>
      </c>
      <c r="AM5" s="618"/>
      <c r="AN5" s="618"/>
      <c r="AO5" s="619"/>
      <c r="AP5" s="609" t="s">
        <v>216</v>
      </c>
      <c r="AQ5" s="610"/>
      <c r="AR5" s="610"/>
      <c r="AS5" s="610"/>
      <c r="AT5" s="610"/>
      <c r="AU5" s="610"/>
      <c r="AV5" s="610"/>
      <c r="AW5" s="610"/>
      <c r="AX5" s="610"/>
      <c r="AY5" s="610"/>
      <c r="AZ5" s="610"/>
      <c r="BA5" s="610"/>
      <c r="BB5" s="610"/>
      <c r="BC5" s="610"/>
      <c r="BD5" s="610"/>
      <c r="BE5" s="610"/>
      <c r="BF5" s="611"/>
      <c r="BG5" s="623">
        <v>1234681</v>
      </c>
      <c r="BH5" s="624"/>
      <c r="BI5" s="624"/>
      <c r="BJ5" s="624"/>
      <c r="BK5" s="624"/>
      <c r="BL5" s="624"/>
      <c r="BM5" s="624"/>
      <c r="BN5" s="625"/>
      <c r="BO5" s="626">
        <v>98.6</v>
      </c>
      <c r="BP5" s="626"/>
      <c r="BQ5" s="626"/>
      <c r="BR5" s="626"/>
      <c r="BS5" s="627">
        <v>17717</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124287</v>
      </c>
      <c r="S6" s="624"/>
      <c r="T6" s="624"/>
      <c r="U6" s="624"/>
      <c r="V6" s="624"/>
      <c r="W6" s="624"/>
      <c r="X6" s="624"/>
      <c r="Y6" s="625"/>
      <c r="Z6" s="626">
        <v>0.9</v>
      </c>
      <c r="AA6" s="626"/>
      <c r="AB6" s="626"/>
      <c r="AC6" s="626"/>
      <c r="AD6" s="627">
        <v>124287</v>
      </c>
      <c r="AE6" s="627"/>
      <c r="AF6" s="627"/>
      <c r="AG6" s="627"/>
      <c r="AH6" s="627"/>
      <c r="AI6" s="627"/>
      <c r="AJ6" s="627"/>
      <c r="AK6" s="627"/>
      <c r="AL6" s="628">
        <v>2.2999999999999998</v>
      </c>
      <c r="AM6" s="629"/>
      <c r="AN6" s="629"/>
      <c r="AO6" s="630"/>
      <c r="AP6" s="620" t="s">
        <v>221</v>
      </c>
      <c r="AQ6" s="621"/>
      <c r="AR6" s="621"/>
      <c r="AS6" s="621"/>
      <c r="AT6" s="621"/>
      <c r="AU6" s="621"/>
      <c r="AV6" s="621"/>
      <c r="AW6" s="621"/>
      <c r="AX6" s="621"/>
      <c r="AY6" s="621"/>
      <c r="AZ6" s="621"/>
      <c r="BA6" s="621"/>
      <c r="BB6" s="621"/>
      <c r="BC6" s="621"/>
      <c r="BD6" s="621"/>
      <c r="BE6" s="621"/>
      <c r="BF6" s="622"/>
      <c r="BG6" s="623">
        <v>1234681</v>
      </c>
      <c r="BH6" s="624"/>
      <c r="BI6" s="624"/>
      <c r="BJ6" s="624"/>
      <c r="BK6" s="624"/>
      <c r="BL6" s="624"/>
      <c r="BM6" s="624"/>
      <c r="BN6" s="625"/>
      <c r="BO6" s="626">
        <v>98.6</v>
      </c>
      <c r="BP6" s="626"/>
      <c r="BQ6" s="626"/>
      <c r="BR6" s="626"/>
      <c r="BS6" s="627">
        <v>17717</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75539</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75439</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523</v>
      </c>
      <c r="S7" s="624"/>
      <c r="T7" s="624"/>
      <c r="U7" s="624"/>
      <c r="V7" s="624"/>
      <c r="W7" s="624"/>
      <c r="X7" s="624"/>
      <c r="Y7" s="625"/>
      <c r="Z7" s="626">
        <v>0</v>
      </c>
      <c r="AA7" s="626"/>
      <c r="AB7" s="626"/>
      <c r="AC7" s="626"/>
      <c r="AD7" s="627">
        <v>523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484917</v>
      </c>
      <c r="BH7" s="624"/>
      <c r="BI7" s="624"/>
      <c r="BJ7" s="624"/>
      <c r="BK7" s="624"/>
      <c r="BL7" s="624"/>
      <c r="BM7" s="624"/>
      <c r="BN7" s="625"/>
      <c r="BO7" s="626">
        <v>38.700000000000003</v>
      </c>
      <c r="BP7" s="626"/>
      <c r="BQ7" s="626"/>
      <c r="BR7" s="626"/>
      <c r="BS7" s="627">
        <v>17717</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1362266</v>
      </c>
      <c r="CS7" s="624"/>
      <c r="CT7" s="624"/>
      <c r="CU7" s="624"/>
      <c r="CV7" s="624"/>
      <c r="CW7" s="624"/>
      <c r="CX7" s="624"/>
      <c r="CY7" s="625"/>
      <c r="CZ7" s="626">
        <v>11</v>
      </c>
      <c r="DA7" s="626"/>
      <c r="DB7" s="626"/>
      <c r="DC7" s="626"/>
      <c r="DD7" s="632">
        <v>228965</v>
      </c>
      <c r="DE7" s="624"/>
      <c r="DF7" s="624"/>
      <c r="DG7" s="624"/>
      <c r="DH7" s="624"/>
      <c r="DI7" s="624"/>
      <c r="DJ7" s="624"/>
      <c r="DK7" s="624"/>
      <c r="DL7" s="624"/>
      <c r="DM7" s="624"/>
      <c r="DN7" s="624"/>
      <c r="DO7" s="624"/>
      <c r="DP7" s="625"/>
      <c r="DQ7" s="632">
        <v>1041792</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11069</v>
      </c>
      <c r="S8" s="624"/>
      <c r="T8" s="624"/>
      <c r="U8" s="624"/>
      <c r="V8" s="624"/>
      <c r="W8" s="624"/>
      <c r="X8" s="624"/>
      <c r="Y8" s="625"/>
      <c r="Z8" s="626">
        <v>0.1</v>
      </c>
      <c r="AA8" s="626"/>
      <c r="AB8" s="626"/>
      <c r="AC8" s="626"/>
      <c r="AD8" s="627">
        <v>11069</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16360</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2076054</v>
      </c>
      <c r="CS8" s="624"/>
      <c r="CT8" s="624"/>
      <c r="CU8" s="624"/>
      <c r="CV8" s="624"/>
      <c r="CW8" s="624"/>
      <c r="CX8" s="624"/>
      <c r="CY8" s="625"/>
      <c r="CZ8" s="626">
        <v>16.8</v>
      </c>
      <c r="DA8" s="626"/>
      <c r="DB8" s="626"/>
      <c r="DC8" s="626"/>
      <c r="DD8" s="632">
        <v>44445</v>
      </c>
      <c r="DE8" s="624"/>
      <c r="DF8" s="624"/>
      <c r="DG8" s="624"/>
      <c r="DH8" s="624"/>
      <c r="DI8" s="624"/>
      <c r="DJ8" s="624"/>
      <c r="DK8" s="624"/>
      <c r="DL8" s="624"/>
      <c r="DM8" s="624"/>
      <c r="DN8" s="624"/>
      <c r="DO8" s="624"/>
      <c r="DP8" s="625"/>
      <c r="DQ8" s="632">
        <v>1227852</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14720</v>
      </c>
      <c r="S9" s="624"/>
      <c r="T9" s="624"/>
      <c r="U9" s="624"/>
      <c r="V9" s="624"/>
      <c r="W9" s="624"/>
      <c r="X9" s="624"/>
      <c r="Y9" s="625"/>
      <c r="Z9" s="626">
        <v>0.1</v>
      </c>
      <c r="AA9" s="626"/>
      <c r="AB9" s="626"/>
      <c r="AC9" s="626"/>
      <c r="AD9" s="627">
        <v>14720</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398023</v>
      </c>
      <c r="BH9" s="624"/>
      <c r="BI9" s="624"/>
      <c r="BJ9" s="624"/>
      <c r="BK9" s="624"/>
      <c r="BL9" s="624"/>
      <c r="BM9" s="624"/>
      <c r="BN9" s="625"/>
      <c r="BO9" s="626">
        <v>31.8</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827978</v>
      </c>
      <c r="CS9" s="624"/>
      <c r="CT9" s="624"/>
      <c r="CU9" s="624"/>
      <c r="CV9" s="624"/>
      <c r="CW9" s="624"/>
      <c r="CX9" s="624"/>
      <c r="CY9" s="625"/>
      <c r="CZ9" s="626">
        <v>6.7</v>
      </c>
      <c r="DA9" s="626"/>
      <c r="DB9" s="626"/>
      <c r="DC9" s="626"/>
      <c r="DD9" s="632">
        <v>26527</v>
      </c>
      <c r="DE9" s="624"/>
      <c r="DF9" s="624"/>
      <c r="DG9" s="624"/>
      <c r="DH9" s="624"/>
      <c r="DI9" s="624"/>
      <c r="DJ9" s="624"/>
      <c r="DK9" s="624"/>
      <c r="DL9" s="624"/>
      <c r="DM9" s="624"/>
      <c r="DN9" s="624"/>
      <c r="DO9" s="624"/>
      <c r="DP9" s="625"/>
      <c r="DQ9" s="632">
        <v>737731</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20270</v>
      </c>
      <c r="BH10" s="624"/>
      <c r="BI10" s="624"/>
      <c r="BJ10" s="624"/>
      <c r="BK10" s="624"/>
      <c r="BL10" s="624"/>
      <c r="BM10" s="624"/>
      <c r="BN10" s="625"/>
      <c r="BO10" s="626">
        <v>1.6</v>
      </c>
      <c r="BP10" s="626"/>
      <c r="BQ10" s="626"/>
      <c r="BR10" s="626"/>
      <c r="BS10" s="627">
        <v>3378</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15000</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248657</v>
      </c>
      <c r="S11" s="624"/>
      <c r="T11" s="624"/>
      <c r="U11" s="624"/>
      <c r="V11" s="624"/>
      <c r="W11" s="624"/>
      <c r="X11" s="624"/>
      <c r="Y11" s="625"/>
      <c r="Z11" s="628">
        <v>1.9</v>
      </c>
      <c r="AA11" s="629"/>
      <c r="AB11" s="629"/>
      <c r="AC11" s="635"/>
      <c r="AD11" s="632">
        <v>248657</v>
      </c>
      <c r="AE11" s="624"/>
      <c r="AF11" s="624"/>
      <c r="AG11" s="624"/>
      <c r="AH11" s="624"/>
      <c r="AI11" s="624"/>
      <c r="AJ11" s="624"/>
      <c r="AK11" s="625"/>
      <c r="AL11" s="628">
        <v>4.5999999999999996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50264</v>
      </c>
      <c r="BH11" s="624"/>
      <c r="BI11" s="624"/>
      <c r="BJ11" s="624"/>
      <c r="BK11" s="624"/>
      <c r="BL11" s="624"/>
      <c r="BM11" s="624"/>
      <c r="BN11" s="625"/>
      <c r="BO11" s="626">
        <v>4</v>
      </c>
      <c r="BP11" s="626"/>
      <c r="BQ11" s="626"/>
      <c r="BR11" s="626"/>
      <c r="BS11" s="627">
        <v>14339</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2666546</v>
      </c>
      <c r="CS11" s="624"/>
      <c r="CT11" s="624"/>
      <c r="CU11" s="624"/>
      <c r="CV11" s="624"/>
      <c r="CW11" s="624"/>
      <c r="CX11" s="624"/>
      <c r="CY11" s="625"/>
      <c r="CZ11" s="626">
        <v>21.5</v>
      </c>
      <c r="DA11" s="626"/>
      <c r="DB11" s="626"/>
      <c r="DC11" s="626"/>
      <c r="DD11" s="632">
        <v>2259837</v>
      </c>
      <c r="DE11" s="624"/>
      <c r="DF11" s="624"/>
      <c r="DG11" s="624"/>
      <c r="DH11" s="624"/>
      <c r="DI11" s="624"/>
      <c r="DJ11" s="624"/>
      <c r="DK11" s="624"/>
      <c r="DL11" s="624"/>
      <c r="DM11" s="624"/>
      <c r="DN11" s="624"/>
      <c r="DO11" s="624"/>
      <c r="DP11" s="625"/>
      <c r="DQ11" s="632">
        <v>377834</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636990</v>
      </c>
      <c r="BH12" s="624"/>
      <c r="BI12" s="624"/>
      <c r="BJ12" s="624"/>
      <c r="BK12" s="624"/>
      <c r="BL12" s="624"/>
      <c r="BM12" s="624"/>
      <c r="BN12" s="625"/>
      <c r="BO12" s="626">
        <v>50.9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709670</v>
      </c>
      <c r="CS12" s="624"/>
      <c r="CT12" s="624"/>
      <c r="CU12" s="624"/>
      <c r="CV12" s="624"/>
      <c r="CW12" s="624"/>
      <c r="CX12" s="624"/>
      <c r="CY12" s="625"/>
      <c r="CZ12" s="626">
        <v>5.7</v>
      </c>
      <c r="DA12" s="626"/>
      <c r="DB12" s="626"/>
      <c r="DC12" s="626"/>
      <c r="DD12" s="632">
        <v>181411</v>
      </c>
      <c r="DE12" s="624"/>
      <c r="DF12" s="624"/>
      <c r="DG12" s="624"/>
      <c r="DH12" s="624"/>
      <c r="DI12" s="624"/>
      <c r="DJ12" s="624"/>
      <c r="DK12" s="624"/>
      <c r="DL12" s="624"/>
      <c r="DM12" s="624"/>
      <c r="DN12" s="624"/>
      <c r="DO12" s="624"/>
      <c r="DP12" s="625"/>
      <c r="DQ12" s="632">
        <v>443924</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540550</v>
      </c>
      <c r="BH13" s="624"/>
      <c r="BI13" s="624"/>
      <c r="BJ13" s="624"/>
      <c r="BK13" s="624"/>
      <c r="BL13" s="624"/>
      <c r="BM13" s="624"/>
      <c r="BN13" s="625"/>
      <c r="BO13" s="626">
        <v>43.2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1483882</v>
      </c>
      <c r="CS13" s="624"/>
      <c r="CT13" s="624"/>
      <c r="CU13" s="624"/>
      <c r="CV13" s="624"/>
      <c r="CW13" s="624"/>
      <c r="CX13" s="624"/>
      <c r="CY13" s="625"/>
      <c r="CZ13" s="626">
        <v>12</v>
      </c>
      <c r="DA13" s="626"/>
      <c r="DB13" s="626"/>
      <c r="DC13" s="626"/>
      <c r="DD13" s="632">
        <v>521863</v>
      </c>
      <c r="DE13" s="624"/>
      <c r="DF13" s="624"/>
      <c r="DG13" s="624"/>
      <c r="DH13" s="624"/>
      <c r="DI13" s="624"/>
      <c r="DJ13" s="624"/>
      <c r="DK13" s="624"/>
      <c r="DL13" s="624"/>
      <c r="DM13" s="624"/>
      <c r="DN13" s="624"/>
      <c r="DO13" s="624"/>
      <c r="DP13" s="625"/>
      <c r="DQ13" s="632">
        <v>966856</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41559</v>
      </c>
      <c r="BH14" s="624"/>
      <c r="BI14" s="624"/>
      <c r="BJ14" s="624"/>
      <c r="BK14" s="624"/>
      <c r="BL14" s="624"/>
      <c r="BM14" s="624"/>
      <c r="BN14" s="625"/>
      <c r="BO14" s="626">
        <v>3.3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365251</v>
      </c>
      <c r="CS14" s="624"/>
      <c r="CT14" s="624"/>
      <c r="CU14" s="624"/>
      <c r="CV14" s="624"/>
      <c r="CW14" s="624"/>
      <c r="CX14" s="624"/>
      <c r="CY14" s="625"/>
      <c r="CZ14" s="626">
        <v>2.9</v>
      </c>
      <c r="DA14" s="626"/>
      <c r="DB14" s="626"/>
      <c r="DC14" s="626"/>
      <c r="DD14" s="632" t="s">
        <v>122</v>
      </c>
      <c r="DE14" s="624"/>
      <c r="DF14" s="624"/>
      <c r="DG14" s="624"/>
      <c r="DH14" s="624"/>
      <c r="DI14" s="624"/>
      <c r="DJ14" s="624"/>
      <c r="DK14" s="624"/>
      <c r="DL14" s="624"/>
      <c r="DM14" s="624"/>
      <c r="DN14" s="624"/>
      <c r="DO14" s="624"/>
      <c r="DP14" s="625"/>
      <c r="DQ14" s="632">
        <v>365251</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11868</v>
      </c>
      <c r="S15" s="624"/>
      <c r="T15" s="624"/>
      <c r="U15" s="624"/>
      <c r="V15" s="624"/>
      <c r="W15" s="624"/>
      <c r="X15" s="624"/>
      <c r="Y15" s="625"/>
      <c r="Z15" s="626">
        <v>0.1</v>
      </c>
      <c r="AA15" s="626"/>
      <c r="AB15" s="626"/>
      <c r="AC15" s="626"/>
      <c r="AD15" s="627">
        <v>11868</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70860</v>
      </c>
      <c r="BH15" s="624"/>
      <c r="BI15" s="624"/>
      <c r="BJ15" s="624"/>
      <c r="BK15" s="624"/>
      <c r="BL15" s="624"/>
      <c r="BM15" s="624"/>
      <c r="BN15" s="625"/>
      <c r="BO15" s="626">
        <v>5.7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1361057</v>
      </c>
      <c r="CS15" s="624"/>
      <c r="CT15" s="624"/>
      <c r="CU15" s="624"/>
      <c r="CV15" s="624"/>
      <c r="CW15" s="624"/>
      <c r="CX15" s="624"/>
      <c r="CY15" s="625"/>
      <c r="CZ15" s="626">
        <v>11</v>
      </c>
      <c r="DA15" s="626"/>
      <c r="DB15" s="626"/>
      <c r="DC15" s="626"/>
      <c r="DD15" s="632">
        <v>464283</v>
      </c>
      <c r="DE15" s="624"/>
      <c r="DF15" s="624"/>
      <c r="DG15" s="624"/>
      <c r="DH15" s="624"/>
      <c r="DI15" s="624"/>
      <c r="DJ15" s="624"/>
      <c r="DK15" s="624"/>
      <c r="DL15" s="624"/>
      <c r="DM15" s="624"/>
      <c r="DN15" s="624"/>
      <c r="DO15" s="624"/>
      <c r="DP15" s="625"/>
      <c r="DQ15" s="632">
        <v>905000</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22801</v>
      </c>
      <c r="S16" s="624"/>
      <c r="T16" s="624"/>
      <c r="U16" s="624"/>
      <c r="V16" s="624"/>
      <c r="W16" s="624"/>
      <c r="X16" s="624"/>
      <c r="Y16" s="625"/>
      <c r="Z16" s="626">
        <v>0.2</v>
      </c>
      <c r="AA16" s="626"/>
      <c r="AB16" s="626"/>
      <c r="AC16" s="626"/>
      <c r="AD16" s="627">
        <v>22801</v>
      </c>
      <c r="AE16" s="627"/>
      <c r="AF16" s="627"/>
      <c r="AG16" s="627"/>
      <c r="AH16" s="627"/>
      <c r="AI16" s="627"/>
      <c r="AJ16" s="627"/>
      <c r="AK16" s="627"/>
      <c r="AL16" s="628">
        <v>0.4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355</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784176</v>
      </c>
      <c r="CS16" s="624"/>
      <c r="CT16" s="624"/>
      <c r="CU16" s="624"/>
      <c r="CV16" s="624"/>
      <c r="CW16" s="624"/>
      <c r="CX16" s="624"/>
      <c r="CY16" s="625"/>
      <c r="CZ16" s="626">
        <v>6.3</v>
      </c>
      <c r="DA16" s="626"/>
      <c r="DB16" s="626"/>
      <c r="DC16" s="626"/>
      <c r="DD16" s="632" t="s">
        <v>122</v>
      </c>
      <c r="DE16" s="624"/>
      <c r="DF16" s="624"/>
      <c r="DG16" s="624"/>
      <c r="DH16" s="624"/>
      <c r="DI16" s="624"/>
      <c r="DJ16" s="624"/>
      <c r="DK16" s="624"/>
      <c r="DL16" s="624"/>
      <c r="DM16" s="624"/>
      <c r="DN16" s="624"/>
      <c r="DO16" s="624"/>
      <c r="DP16" s="625"/>
      <c r="DQ16" s="632">
        <v>85136</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48770</v>
      </c>
      <c r="S17" s="624"/>
      <c r="T17" s="624"/>
      <c r="U17" s="624"/>
      <c r="V17" s="624"/>
      <c r="W17" s="624"/>
      <c r="X17" s="624"/>
      <c r="Y17" s="625"/>
      <c r="Z17" s="626">
        <v>0.4</v>
      </c>
      <c r="AA17" s="626"/>
      <c r="AB17" s="626"/>
      <c r="AC17" s="626"/>
      <c r="AD17" s="627">
        <v>48770</v>
      </c>
      <c r="AE17" s="627"/>
      <c r="AF17" s="627"/>
      <c r="AG17" s="627"/>
      <c r="AH17" s="627"/>
      <c r="AI17" s="627"/>
      <c r="AJ17" s="627"/>
      <c r="AK17" s="627"/>
      <c r="AL17" s="628">
        <v>0.9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663016</v>
      </c>
      <c r="CS17" s="624"/>
      <c r="CT17" s="624"/>
      <c r="CU17" s="624"/>
      <c r="CV17" s="624"/>
      <c r="CW17" s="624"/>
      <c r="CX17" s="624"/>
      <c r="CY17" s="625"/>
      <c r="CZ17" s="626">
        <v>5.4</v>
      </c>
      <c r="DA17" s="626"/>
      <c r="DB17" s="626"/>
      <c r="DC17" s="626"/>
      <c r="DD17" s="632" t="s">
        <v>122</v>
      </c>
      <c r="DE17" s="624"/>
      <c r="DF17" s="624"/>
      <c r="DG17" s="624"/>
      <c r="DH17" s="624"/>
      <c r="DI17" s="624"/>
      <c r="DJ17" s="624"/>
      <c r="DK17" s="624"/>
      <c r="DL17" s="624"/>
      <c r="DM17" s="624"/>
      <c r="DN17" s="624"/>
      <c r="DO17" s="624"/>
      <c r="DP17" s="625"/>
      <c r="DQ17" s="632">
        <v>650671</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4371</v>
      </c>
      <c r="S18" s="624"/>
      <c r="T18" s="624"/>
      <c r="U18" s="624"/>
      <c r="V18" s="624"/>
      <c r="W18" s="624"/>
      <c r="X18" s="624"/>
      <c r="Y18" s="625"/>
      <c r="Z18" s="626">
        <v>0</v>
      </c>
      <c r="AA18" s="626"/>
      <c r="AB18" s="626"/>
      <c r="AC18" s="626"/>
      <c r="AD18" s="627">
        <v>4371</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42936</v>
      </c>
      <c r="S19" s="624"/>
      <c r="T19" s="624"/>
      <c r="U19" s="624"/>
      <c r="V19" s="624"/>
      <c r="W19" s="624"/>
      <c r="X19" s="624"/>
      <c r="Y19" s="625"/>
      <c r="Z19" s="626">
        <v>0.3</v>
      </c>
      <c r="AA19" s="626"/>
      <c r="AB19" s="626"/>
      <c r="AC19" s="626"/>
      <c r="AD19" s="627">
        <v>42936</v>
      </c>
      <c r="AE19" s="627"/>
      <c r="AF19" s="627"/>
      <c r="AG19" s="627"/>
      <c r="AH19" s="627"/>
      <c r="AI19" s="627"/>
      <c r="AJ19" s="627"/>
      <c r="AK19" s="627"/>
      <c r="AL19" s="628">
        <v>0.8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17413</v>
      </c>
      <c r="BH19" s="624"/>
      <c r="BI19" s="624"/>
      <c r="BJ19" s="624"/>
      <c r="BK19" s="624"/>
      <c r="BL19" s="624"/>
      <c r="BM19" s="624"/>
      <c r="BN19" s="625"/>
      <c r="BO19" s="626">
        <v>1.4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1463</v>
      </c>
      <c r="S20" s="624"/>
      <c r="T20" s="624"/>
      <c r="U20" s="624"/>
      <c r="V20" s="624"/>
      <c r="W20" s="624"/>
      <c r="X20" s="624"/>
      <c r="Y20" s="625"/>
      <c r="Z20" s="626">
        <v>0</v>
      </c>
      <c r="AA20" s="626"/>
      <c r="AB20" s="626"/>
      <c r="AC20" s="626"/>
      <c r="AD20" s="627">
        <v>1463</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17413</v>
      </c>
      <c r="BH20" s="624"/>
      <c r="BI20" s="624"/>
      <c r="BJ20" s="624"/>
      <c r="BK20" s="624"/>
      <c r="BL20" s="624"/>
      <c r="BM20" s="624"/>
      <c r="BN20" s="625"/>
      <c r="BO20" s="626">
        <v>1.4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12390435</v>
      </c>
      <c r="CS20" s="624"/>
      <c r="CT20" s="624"/>
      <c r="CU20" s="624"/>
      <c r="CV20" s="624"/>
      <c r="CW20" s="624"/>
      <c r="CX20" s="624"/>
      <c r="CY20" s="625"/>
      <c r="CZ20" s="626">
        <v>100</v>
      </c>
      <c r="DA20" s="626"/>
      <c r="DB20" s="626"/>
      <c r="DC20" s="626"/>
      <c r="DD20" s="632">
        <v>3727331</v>
      </c>
      <c r="DE20" s="624"/>
      <c r="DF20" s="624"/>
      <c r="DG20" s="624"/>
      <c r="DH20" s="624"/>
      <c r="DI20" s="624"/>
      <c r="DJ20" s="624"/>
      <c r="DK20" s="624"/>
      <c r="DL20" s="624"/>
      <c r="DM20" s="624"/>
      <c r="DN20" s="624"/>
      <c r="DO20" s="624"/>
      <c r="DP20" s="625"/>
      <c r="DQ20" s="632">
        <v>6877486</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4499187</v>
      </c>
      <c r="S21" s="624"/>
      <c r="T21" s="624"/>
      <c r="U21" s="624"/>
      <c r="V21" s="624"/>
      <c r="W21" s="624"/>
      <c r="X21" s="624"/>
      <c r="Y21" s="625"/>
      <c r="Z21" s="626">
        <v>33.799999999999997</v>
      </c>
      <c r="AA21" s="626"/>
      <c r="AB21" s="626"/>
      <c r="AC21" s="626"/>
      <c r="AD21" s="627">
        <v>3599057</v>
      </c>
      <c r="AE21" s="627"/>
      <c r="AF21" s="627"/>
      <c r="AG21" s="627"/>
      <c r="AH21" s="627"/>
      <c r="AI21" s="627"/>
      <c r="AJ21" s="627"/>
      <c r="AK21" s="627"/>
      <c r="AL21" s="628">
        <v>67.099999999999994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17413</v>
      </c>
      <c r="BH21" s="624"/>
      <c r="BI21" s="624"/>
      <c r="BJ21" s="624"/>
      <c r="BK21" s="624"/>
      <c r="BL21" s="624"/>
      <c r="BM21" s="624"/>
      <c r="BN21" s="625"/>
      <c r="BO21" s="626">
        <v>1.4</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3599057</v>
      </c>
      <c r="S22" s="624"/>
      <c r="T22" s="624"/>
      <c r="U22" s="624"/>
      <c r="V22" s="624"/>
      <c r="W22" s="624"/>
      <c r="X22" s="624"/>
      <c r="Y22" s="625"/>
      <c r="Z22" s="626">
        <v>27</v>
      </c>
      <c r="AA22" s="626"/>
      <c r="AB22" s="626"/>
      <c r="AC22" s="626"/>
      <c r="AD22" s="627">
        <v>3599057</v>
      </c>
      <c r="AE22" s="627"/>
      <c r="AF22" s="627"/>
      <c r="AG22" s="627"/>
      <c r="AH22" s="627"/>
      <c r="AI22" s="627"/>
      <c r="AJ22" s="627"/>
      <c r="AK22" s="627"/>
      <c r="AL22" s="628">
        <v>67.099999999999994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900130</v>
      </c>
      <c r="S23" s="624"/>
      <c r="T23" s="624"/>
      <c r="U23" s="624"/>
      <c r="V23" s="624"/>
      <c r="W23" s="624"/>
      <c r="X23" s="624"/>
      <c r="Y23" s="625"/>
      <c r="Z23" s="626">
        <v>6.8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3126972</v>
      </c>
      <c r="CS24" s="613"/>
      <c r="CT24" s="613"/>
      <c r="CU24" s="613"/>
      <c r="CV24" s="613"/>
      <c r="CW24" s="613"/>
      <c r="CX24" s="613"/>
      <c r="CY24" s="614"/>
      <c r="CZ24" s="617">
        <v>25.2</v>
      </c>
      <c r="DA24" s="618"/>
      <c r="DB24" s="618"/>
      <c r="DC24" s="634"/>
      <c r="DD24" s="653">
        <v>2339408</v>
      </c>
      <c r="DE24" s="613"/>
      <c r="DF24" s="613"/>
      <c r="DG24" s="613"/>
      <c r="DH24" s="613"/>
      <c r="DI24" s="613"/>
      <c r="DJ24" s="613"/>
      <c r="DK24" s="614"/>
      <c r="DL24" s="653">
        <v>2316872</v>
      </c>
      <c r="DM24" s="613"/>
      <c r="DN24" s="613"/>
      <c r="DO24" s="613"/>
      <c r="DP24" s="613"/>
      <c r="DQ24" s="613"/>
      <c r="DR24" s="613"/>
      <c r="DS24" s="613"/>
      <c r="DT24" s="613"/>
      <c r="DU24" s="613"/>
      <c r="DV24" s="614"/>
      <c r="DW24" s="617">
        <v>43.2</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6233976</v>
      </c>
      <c r="S25" s="624"/>
      <c r="T25" s="624"/>
      <c r="U25" s="624"/>
      <c r="V25" s="624"/>
      <c r="W25" s="624"/>
      <c r="X25" s="624"/>
      <c r="Y25" s="625"/>
      <c r="Z25" s="626">
        <v>46.8</v>
      </c>
      <c r="AA25" s="626"/>
      <c r="AB25" s="626"/>
      <c r="AC25" s="626"/>
      <c r="AD25" s="627">
        <v>5333846</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1559242</v>
      </c>
      <c r="CS25" s="654"/>
      <c r="CT25" s="654"/>
      <c r="CU25" s="654"/>
      <c r="CV25" s="654"/>
      <c r="CW25" s="654"/>
      <c r="CX25" s="654"/>
      <c r="CY25" s="655"/>
      <c r="CZ25" s="628">
        <v>12.6</v>
      </c>
      <c r="DA25" s="656"/>
      <c r="DB25" s="656"/>
      <c r="DC25" s="658"/>
      <c r="DD25" s="632">
        <v>1414629</v>
      </c>
      <c r="DE25" s="654"/>
      <c r="DF25" s="654"/>
      <c r="DG25" s="654"/>
      <c r="DH25" s="654"/>
      <c r="DI25" s="654"/>
      <c r="DJ25" s="654"/>
      <c r="DK25" s="655"/>
      <c r="DL25" s="632">
        <v>1393098</v>
      </c>
      <c r="DM25" s="654"/>
      <c r="DN25" s="654"/>
      <c r="DO25" s="654"/>
      <c r="DP25" s="654"/>
      <c r="DQ25" s="654"/>
      <c r="DR25" s="654"/>
      <c r="DS25" s="654"/>
      <c r="DT25" s="654"/>
      <c r="DU25" s="654"/>
      <c r="DV25" s="655"/>
      <c r="DW25" s="628">
        <v>26</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1173</v>
      </c>
      <c r="S26" s="624"/>
      <c r="T26" s="624"/>
      <c r="U26" s="624"/>
      <c r="V26" s="624"/>
      <c r="W26" s="624"/>
      <c r="X26" s="624"/>
      <c r="Y26" s="625"/>
      <c r="Z26" s="626">
        <v>0</v>
      </c>
      <c r="AA26" s="626"/>
      <c r="AB26" s="626"/>
      <c r="AC26" s="626"/>
      <c r="AD26" s="627">
        <v>1173</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933249</v>
      </c>
      <c r="CS26" s="624"/>
      <c r="CT26" s="624"/>
      <c r="CU26" s="624"/>
      <c r="CV26" s="624"/>
      <c r="CW26" s="624"/>
      <c r="CX26" s="624"/>
      <c r="CY26" s="625"/>
      <c r="CZ26" s="628">
        <v>7.5</v>
      </c>
      <c r="DA26" s="656"/>
      <c r="DB26" s="656"/>
      <c r="DC26" s="658"/>
      <c r="DD26" s="632">
        <v>811278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19969</v>
      </c>
      <c r="S27" s="624"/>
      <c r="T27" s="624"/>
      <c r="U27" s="624"/>
      <c r="V27" s="624"/>
      <c r="W27" s="624"/>
      <c r="X27" s="624"/>
      <c r="Y27" s="625"/>
      <c r="Z27" s="626">
        <v>0.1</v>
      </c>
      <c r="AA27" s="626"/>
      <c r="AB27" s="626"/>
      <c r="AC27" s="626"/>
      <c r="AD27" s="627">
        <v>333</v>
      </c>
      <c r="AE27" s="627"/>
      <c r="AF27" s="627"/>
      <c r="AG27" s="627"/>
      <c r="AH27" s="627"/>
      <c r="AI27" s="627"/>
      <c r="AJ27" s="627"/>
      <c r="AK27" s="627"/>
      <c r="AL27" s="628">
        <v>0</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1252094</v>
      </c>
      <c r="BH27" s="624"/>
      <c r="BI27" s="624"/>
      <c r="BJ27" s="624"/>
      <c r="BK27" s="624"/>
      <c r="BL27" s="624"/>
      <c r="BM27" s="624"/>
      <c r="BN27" s="625"/>
      <c r="BO27" s="626">
        <v>100</v>
      </c>
      <c r="BP27" s="626"/>
      <c r="BQ27" s="626"/>
      <c r="BR27" s="626"/>
      <c r="BS27" s="627">
        <v>17717</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904714</v>
      </c>
      <c r="CS27" s="654"/>
      <c r="CT27" s="654"/>
      <c r="CU27" s="654"/>
      <c r="CV27" s="654"/>
      <c r="CW27" s="654"/>
      <c r="CX27" s="654"/>
      <c r="CY27" s="655"/>
      <c r="CZ27" s="628">
        <v>7.3</v>
      </c>
      <c r="DA27" s="656"/>
      <c r="DB27" s="656"/>
      <c r="DC27" s="658"/>
      <c r="DD27" s="632">
        <v>274108</v>
      </c>
      <c r="DE27" s="654"/>
      <c r="DF27" s="654"/>
      <c r="DG27" s="654"/>
      <c r="DH27" s="654"/>
      <c r="DI27" s="654"/>
      <c r="DJ27" s="654"/>
      <c r="DK27" s="655"/>
      <c r="DL27" s="632">
        <v>273103</v>
      </c>
      <c r="DM27" s="654"/>
      <c r="DN27" s="654"/>
      <c r="DO27" s="654"/>
      <c r="DP27" s="654"/>
      <c r="DQ27" s="654"/>
      <c r="DR27" s="654"/>
      <c r="DS27" s="654"/>
      <c r="DT27" s="654"/>
      <c r="DU27" s="654"/>
      <c r="DV27" s="655"/>
      <c r="DW27" s="628">
        <v>5.0999999999999996</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59178</v>
      </c>
      <c r="S28" s="624"/>
      <c r="T28" s="624"/>
      <c r="U28" s="624"/>
      <c r="V28" s="624"/>
      <c r="W28" s="624"/>
      <c r="X28" s="624"/>
      <c r="Y28" s="625"/>
      <c r="Z28" s="626">
        <v>0.4</v>
      </c>
      <c r="AA28" s="626"/>
      <c r="AB28" s="626"/>
      <c r="AC28" s="626"/>
      <c r="AD28" s="627">
        <v>10159</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663016</v>
      </c>
      <c r="CS28" s="624"/>
      <c r="CT28" s="624"/>
      <c r="CU28" s="624"/>
      <c r="CV28" s="624"/>
      <c r="CW28" s="624"/>
      <c r="CX28" s="624"/>
      <c r="CY28" s="625"/>
      <c r="CZ28" s="628">
        <v>5.4</v>
      </c>
      <c r="DA28" s="656"/>
      <c r="DB28" s="656"/>
      <c r="DC28" s="658"/>
      <c r="DD28" s="632">
        <v>650671</v>
      </c>
      <c r="DE28" s="624"/>
      <c r="DF28" s="624"/>
      <c r="DG28" s="624"/>
      <c r="DH28" s="624"/>
      <c r="DI28" s="624"/>
      <c r="DJ28" s="624"/>
      <c r="DK28" s="625"/>
      <c r="DL28" s="632">
        <v>650671</v>
      </c>
      <c r="DM28" s="624"/>
      <c r="DN28" s="624"/>
      <c r="DO28" s="624"/>
      <c r="DP28" s="624"/>
      <c r="DQ28" s="624"/>
      <c r="DR28" s="624"/>
      <c r="DS28" s="624"/>
      <c r="DT28" s="624"/>
      <c r="DU28" s="624"/>
      <c r="DV28" s="625"/>
      <c r="DW28" s="628">
        <v>12.1</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7248</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662748</v>
      </c>
      <c r="CS29" s="654"/>
      <c r="CT29" s="654"/>
      <c r="CU29" s="654"/>
      <c r="CV29" s="654"/>
      <c r="CW29" s="654"/>
      <c r="CX29" s="654"/>
      <c r="CY29" s="655"/>
      <c r="CZ29" s="628">
        <v>5.3</v>
      </c>
      <c r="DA29" s="656"/>
      <c r="DB29" s="656"/>
      <c r="DC29" s="658"/>
      <c r="DD29" s="632">
        <v>650403</v>
      </c>
      <c r="DE29" s="654"/>
      <c r="DF29" s="654"/>
      <c r="DG29" s="654"/>
      <c r="DH29" s="654"/>
      <c r="DI29" s="654"/>
      <c r="DJ29" s="654"/>
      <c r="DK29" s="655"/>
      <c r="DL29" s="632">
        <v>650403</v>
      </c>
      <c r="DM29" s="654"/>
      <c r="DN29" s="654"/>
      <c r="DO29" s="654"/>
      <c r="DP29" s="654"/>
      <c r="DQ29" s="654"/>
      <c r="DR29" s="654"/>
      <c r="DS29" s="654"/>
      <c r="DT29" s="654"/>
      <c r="DU29" s="654"/>
      <c r="DV29" s="655"/>
      <c r="DW29" s="628">
        <v>12.1</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1000356</v>
      </c>
      <c r="S30" s="624"/>
      <c r="T30" s="624"/>
      <c r="U30" s="624"/>
      <c r="V30" s="624"/>
      <c r="W30" s="624"/>
      <c r="X30" s="624"/>
      <c r="Y30" s="625"/>
      <c r="Z30" s="626">
        <v>7.5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634511</v>
      </c>
      <c r="CS30" s="624"/>
      <c r="CT30" s="624"/>
      <c r="CU30" s="624"/>
      <c r="CV30" s="624"/>
      <c r="CW30" s="624"/>
      <c r="CX30" s="624"/>
      <c r="CY30" s="625"/>
      <c r="CZ30" s="628">
        <v>5.0999999999999996</v>
      </c>
      <c r="DA30" s="656"/>
      <c r="DB30" s="656"/>
      <c r="DC30" s="658"/>
      <c r="DD30" s="632">
        <v>622905</v>
      </c>
      <c r="DE30" s="624"/>
      <c r="DF30" s="624"/>
      <c r="DG30" s="624"/>
      <c r="DH30" s="624"/>
      <c r="DI30" s="624"/>
      <c r="DJ30" s="624"/>
      <c r="DK30" s="625"/>
      <c r="DL30" s="632">
        <v>622905</v>
      </c>
      <c r="DM30" s="624"/>
      <c r="DN30" s="624"/>
      <c r="DO30" s="624"/>
      <c r="DP30" s="624"/>
      <c r="DQ30" s="624"/>
      <c r="DR30" s="624"/>
      <c r="DS30" s="624"/>
      <c r="DT30" s="624"/>
      <c r="DU30" s="624"/>
      <c r="DV30" s="625"/>
      <c r="DW30" s="628">
        <v>11.6</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7" t="s">
        <v>298</v>
      </c>
      <c r="AQ31" s="668"/>
      <c r="AR31" s="668"/>
      <c r="AS31" s="668"/>
      <c r="AT31" s="673" t="s">
        <v>299</v>
      </c>
      <c r="AU31" s="206"/>
      <c r="AV31" s="206"/>
      <c r="AW31" s="206"/>
      <c r="AX31" s="609" t="s">
        <v>177</v>
      </c>
      <c r="AY31" s="610"/>
      <c r="AZ31" s="610"/>
      <c r="BA31" s="610"/>
      <c r="BB31" s="610"/>
      <c r="BC31" s="610"/>
      <c r="BD31" s="610"/>
      <c r="BE31" s="610"/>
      <c r="BF31" s="611"/>
      <c r="BG31" s="676">
        <v>99.4</v>
      </c>
      <c r="BH31" s="677"/>
      <c r="BI31" s="677"/>
      <c r="BJ31" s="677"/>
      <c r="BK31" s="677"/>
      <c r="BL31" s="677"/>
      <c r="BM31" s="618">
        <v>98.1</v>
      </c>
      <c r="BN31" s="677"/>
      <c r="BO31" s="677"/>
      <c r="BP31" s="677"/>
      <c r="BQ31" s="678"/>
      <c r="BR31" s="676">
        <v>99.3</v>
      </c>
      <c r="BS31" s="677"/>
      <c r="BT31" s="677"/>
      <c r="BU31" s="677"/>
      <c r="BV31" s="677"/>
      <c r="BW31" s="677"/>
      <c r="BX31" s="618">
        <v>98.1</v>
      </c>
      <c r="BY31" s="677"/>
      <c r="BZ31" s="677"/>
      <c r="CA31" s="677"/>
      <c r="CB31" s="678"/>
      <c r="CD31" s="663"/>
      <c r="CE31" s="664"/>
      <c r="CF31" s="620" t="s">
        <v>300</v>
      </c>
      <c r="CG31" s="621"/>
      <c r="CH31" s="621"/>
      <c r="CI31" s="621"/>
      <c r="CJ31" s="621"/>
      <c r="CK31" s="621"/>
      <c r="CL31" s="621"/>
      <c r="CM31" s="621"/>
      <c r="CN31" s="621"/>
      <c r="CO31" s="621"/>
      <c r="CP31" s="621"/>
      <c r="CQ31" s="622"/>
      <c r="CR31" s="623">
        <v>28237</v>
      </c>
      <c r="CS31" s="654"/>
      <c r="CT31" s="654"/>
      <c r="CU31" s="654"/>
      <c r="CV31" s="654"/>
      <c r="CW31" s="654"/>
      <c r="CX31" s="654"/>
      <c r="CY31" s="655"/>
      <c r="CZ31" s="628">
        <v>0.2</v>
      </c>
      <c r="DA31" s="656"/>
      <c r="DB31" s="656"/>
      <c r="DC31" s="658"/>
      <c r="DD31" s="632">
        <v>27498</v>
      </c>
      <c r="DE31" s="654"/>
      <c r="DF31" s="654"/>
      <c r="DG31" s="654"/>
      <c r="DH31" s="654"/>
      <c r="DI31" s="654"/>
      <c r="DJ31" s="654"/>
      <c r="DK31" s="655"/>
      <c r="DL31" s="632">
        <v>27498</v>
      </c>
      <c r="DM31" s="654"/>
      <c r="DN31" s="654"/>
      <c r="DO31" s="654"/>
      <c r="DP31" s="654"/>
      <c r="DQ31" s="654"/>
      <c r="DR31" s="654"/>
      <c r="DS31" s="654"/>
      <c r="DT31" s="654"/>
      <c r="DU31" s="654"/>
      <c r="DV31" s="655"/>
      <c r="DW31" s="628">
        <v>0.5</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3241756</v>
      </c>
      <c r="S32" s="624"/>
      <c r="T32" s="624"/>
      <c r="U32" s="624"/>
      <c r="V32" s="624"/>
      <c r="W32" s="624"/>
      <c r="X32" s="624"/>
      <c r="Y32" s="625"/>
      <c r="Z32" s="626">
        <v>24.3</v>
      </c>
      <c r="AA32" s="626"/>
      <c r="AB32" s="626"/>
      <c r="AC32" s="626"/>
      <c r="AD32" s="627" t="s">
        <v>122</v>
      </c>
      <c r="AE32" s="627"/>
      <c r="AF32" s="627"/>
      <c r="AG32" s="627"/>
      <c r="AH32" s="627"/>
      <c r="AI32" s="627"/>
      <c r="AJ32" s="627"/>
      <c r="AK32" s="627"/>
      <c r="AL32" s="628" t="s">
        <v>122</v>
      </c>
      <c r="AM32" s="629"/>
      <c r="AN32" s="629"/>
      <c r="AO32" s="630"/>
      <c r="AP32" s="669"/>
      <c r="AQ32" s="670"/>
      <c r="AR32" s="670"/>
      <c r="AS32" s="670"/>
      <c r="AT32" s="674"/>
      <c r="AU32" s="202" t="s">
        <v>302</v>
      </c>
      <c r="AX32" s="620" t="s">
        <v>303</v>
      </c>
      <c r="AY32" s="621"/>
      <c r="AZ32" s="621"/>
      <c r="BA32" s="621"/>
      <c r="BB32" s="621"/>
      <c r="BC32" s="621"/>
      <c r="BD32" s="621"/>
      <c r="BE32" s="621"/>
      <c r="BF32" s="622"/>
      <c r="BG32" s="679">
        <v>99.5</v>
      </c>
      <c r="BH32" s="654"/>
      <c r="BI32" s="654"/>
      <c r="BJ32" s="654"/>
      <c r="BK32" s="654"/>
      <c r="BL32" s="654"/>
      <c r="BM32" s="629">
        <v>99.2</v>
      </c>
      <c r="BN32" s="654"/>
      <c r="BO32" s="654"/>
      <c r="BP32" s="654"/>
      <c r="BQ32" s="680"/>
      <c r="BR32" s="679">
        <v>99.5</v>
      </c>
      <c r="BS32" s="654"/>
      <c r="BT32" s="654"/>
      <c r="BU32" s="654"/>
      <c r="BV32" s="654"/>
      <c r="BW32" s="654"/>
      <c r="BX32" s="629">
        <v>99.2</v>
      </c>
      <c r="BY32" s="654"/>
      <c r="BZ32" s="654"/>
      <c r="CA32" s="654"/>
      <c r="CB32" s="680"/>
      <c r="CD32" s="665"/>
      <c r="CE32" s="666"/>
      <c r="CF32" s="620" t="s">
        <v>304</v>
      </c>
      <c r="CG32" s="621"/>
      <c r="CH32" s="621"/>
      <c r="CI32" s="621"/>
      <c r="CJ32" s="621"/>
      <c r="CK32" s="621"/>
      <c r="CL32" s="621"/>
      <c r="CM32" s="621"/>
      <c r="CN32" s="621"/>
      <c r="CO32" s="621"/>
      <c r="CP32" s="621"/>
      <c r="CQ32" s="622"/>
      <c r="CR32" s="623">
        <v>268</v>
      </c>
      <c r="CS32" s="624"/>
      <c r="CT32" s="624"/>
      <c r="CU32" s="624"/>
      <c r="CV32" s="624"/>
      <c r="CW32" s="624"/>
      <c r="CX32" s="624"/>
      <c r="CY32" s="625"/>
      <c r="CZ32" s="628">
        <v>0</v>
      </c>
      <c r="DA32" s="656"/>
      <c r="DB32" s="656"/>
      <c r="DC32" s="658"/>
      <c r="DD32" s="632">
        <v>268</v>
      </c>
      <c r="DE32" s="624"/>
      <c r="DF32" s="624"/>
      <c r="DG32" s="624"/>
      <c r="DH32" s="624"/>
      <c r="DI32" s="624"/>
      <c r="DJ32" s="624"/>
      <c r="DK32" s="625"/>
      <c r="DL32" s="632">
        <v>268</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42753</v>
      </c>
      <c r="S33" s="624"/>
      <c r="T33" s="624"/>
      <c r="U33" s="624"/>
      <c r="V33" s="624"/>
      <c r="W33" s="624"/>
      <c r="X33" s="624"/>
      <c r="Y33" s="625"/>
      <c r="Z33" s="626">
        <v>0.3</v>
      </c>
      <c r="AA33" s="626"/>
      <c r="AB33" s="626"/>
      <c r="AC33" s="626"/>
      <c r="AD33" s="627">
        <v>19938</v>
      </c>
      <c r="AE33" s="627"/>
      <c r="AF33" s="627"/>
      <c r="AG33" s="627"/>
      <c r="AH33" s="627"/>
      <c r="AI33" s="627"/>
      <c r="AJ33" s="627"/>
      <c r="AK33" s="627"/>
      <c r="AL33" s="628">
        <v>0.4</v>
      </c>
      <c r="AM33" s="629"/>
      <c r="AN33" s="629"/>
      <c r="AO33" s="630"/>
      <c r="AP33" s="671"/>
      <c r="AQ33" s="672"/>
      <c r="AR33" s="672"/>
      <c r="AS33" s="672"/>
      <c r="AT33" s="675"/>
      <c r="AU33" s="207"/>
      <c r="AV33" s="207"/>
      <c r="AW33" s="207"/>
      <c r="AX33" s="644" t="s">
        <v>306</v>
      </c>
      <c r="AY33" s="645"/>
      <c r="AZ33" s="645"/>
      <c r="BA33" s="645"/>
      <c r="BB33" s="645"/>
      <c r="BC33" s="645"/>
      <c r="BD33" s="645"/>
      <c r="BE33" s="645"/>
      <c r="BF33" s="646"/>
      <c r="BG33" s="681">
        <v>99.1</v>
      </c>
      <c r="BH33" s="682"/>
      <c r="BI33" s="682"/>
      <c r="BJ33" s="682"/>
      <c r="BK33" s="682"/>
      <c r="BL33" s="682"/>
      <c r="BM33" s="683">
        <v>96.5</v>
      </c>
      <c r="BN33" s="682"/>
      <c r="BO33" s="682"/>
      <c r="BP33" s="682"/>
      <c r="BQ33" s="684"/>
      <c r="BR33" s="681">
        <v>98.8</v>
      </c>
      <c r="BS33" s="682"/>
      <c r="BT33" s="682"/>
      <c r="BU33" s="682"/>
      <c r="BV33" s="682"/>
      <c r="BW33" s="682"/>
      <c r="BX33" s="683">
        <v>96.4</v>
      </c>
      <c r="BY33" s="682"/>
      <c r="BZ33" s="682"/>
      <c r="CA33" s="682"/>
      <c r="CB33" s="684"/>
      <c r="CD33" s="620" t="s">
        <v>307</v>
      </c>
      <c r="CE33" s="621"/>
      <c r="CF33" s="621"/>
      <c r="CG33" s="621"/>
      <c r="CH33" s="621"/>
      <c r="CI33" s="621"/>
      <c r="CJ33" s="621"/>
      <c r="CK33" s="621"/>
      <c r="CL33" s="621"/>
      <c r="CM33" s="621"/>
      <c r="CN33" s="621"/>
      <c r="CO33" s="621"/>
      <c r="CP33" s="621"/>
      <c r="CQ33" s="622"/>
      <c r="CR33" s="623">
        <v>4751956</v>
      </c>
      <c r="CS33" s="654"/>
      <c r="CT33" s="654"/>
      <c r="CU33" s="654"/>
      <c r="CV33" s="654"/>
      <c r="CW33" s="654"/>
      <c r="CX33" s="654"/>
      <c r="CY33" s="655"/>
      <c r="CZ33" s="628">
        <v>38.4</v>
      </c>
      <c r="DA33" s="656"/>
      <c r="DB33" s="656"/>
      <c r="DC33" s="658"/>
      <c r="DD33" s="632">
        <v>3711541</v>
      </c>
      <c r="DE33" s="654"/>
      <c r="DF33" s="654"/>
      <c r="DG33" s="654"/>
      <c r="DH33" s="654"/>
      <c r="DI33" s="654"/>
      <c r="DJ33" s="654"/>
      <c r="DK33" s="655"/>
      <c r="DL33" s="632">
        <v>2574361</v>
      </c>
      <c r="DM33" s="654"/>
      <c r="DN33" s="654"/>
      <c r="DO33" s="654"/>
      <c r="DP33" s="654"/>
      <c r="DQ33" s="654"/>
      <c r="DR33" s="654"/>
      <c r="DS33" s="654"/>
      <c r="DT33" s="654"/>
      <c r="DU33" s="654"/>
      <c r="DV33" s="655"/>
      <c r="DW33" s="628">
        <v>48</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39380</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1760870</v>
      </c>
      <c r="CS34" s="624"/>
      <c r="CT34" s="624"/>
      <c r="CU34" s="624"/>
      <c r="CV34" s="624"/>
      <c r="CW34" s="624"/>
      <c r="CX34" s="624"/>
      <c r="CY34" s="625"/>
      <c r="CZ34" s="628">
        <v>14.2</v>
      </c>
      <c r="DA34" s="656"/>
      <c r="DB34" s="656"/>
      <c r="DC34" s="658"/>
      <c r="DD34" s="632">
        <v>1343480</v>
      </c>
      <c r="DE34" s="624"/>
      <c r="DF34" s="624"/>
      <c r="DG34" s="624"/>
      <c r="DH34" s="624"/>
      <c r="DI34" s="624"/>
      <c r="DJ34" s="624"/>
      <c r="DK34" s="625"/>
      <c r="DL34" s="632">
        <v>1145605</v>
      </c>
      <c r="DM34" s="624"/>
      <c r="DN34" s="624"/>
      <c r="DO34" s="624"/>
      <c r="DP34" s="624"/>
      <c r="DQ34" s="624"/>
      <c r="DR34" s="624"/>
      <c r="DS34" s="624"/>
      <c r="DT34" s="624"/>
      <c r="DU34" s="624"/>
      <c r="DV34" s="625"/>
      <c r="DW34" s="628">
        <v>21.4</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824662</v>
      </c>
      <c r="S35" s="624"/>
      <c r="T35" s="624"/>
      <c r="U35" s="624"/>
      <c r="V35" s="624"/>
      <c r="W35" s="624"/>
      <c r="X35" s="624"/>
      <c r="Y35" s="625"/>
      <c r="Z35" s="626">
        <v>6.2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547998</v>
      </c>
      <c r="CS35" s="654"/>
      <c r="CT35" s="654"/>
      <c r="CU35" s="654"/>
      <c r="CV35" s="654"/>
      <c r="CW35" s="654"/>
      <c r="CX35" s="654"/>
      <c r="CY35" s="655"/>
      <c r="CZ35" s="628">
        <v>4.4000000000000004</v>
      </c>
      <c r="DA35" s="656"/>
      <c r="DB35" s="656"/>
      <c r="DC35" s="658"/>
      <c r="DD35" s="632">
        <v>332209</v>
      </c>
      <c r="DE35" s="654"/>
      <c r="DF35" s="654"/>
      <c r="DG35" s="654"/>
      <c r="DH35" s="654"/>
      <c r="DI35" s="654"/>
      <c r="DJ35" s="654"/>
      <c r="DK35" s="655"/>
      <c r="DL35" s="632">
        <v>142094</v>
      </c>
      <c r="DM35" s="654"/>
      <c r="DN35" s="654"/>
      <c r="DO35" s="654"/>
      <c r="DP35" s="654"/>
      <c r="DQ35" s="654"/>
      <c r="DR35" s="654"/>
      <c r="DS35" s="654"/>
      <c r="DT35" s="654"/>
      <c r="DU35" s="654"/>
      <c r="DV35" s="655"/>
      <c r="DW35" s="628">
        <v>2.6</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543742</v>
      </c>
      <c r="S36" s="624"/>
      <c r="T36" s="624"/>
      <c r="U36" s="624"/>
      <c r="V36" s="624"/>
      <c r="W36" s="624"/>
      <c r="X36" s="624"/>
      <c r="Y36" s="625"/>
      <c r="Z36" s="626">
        <v>4.0999999999999996</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1117363</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4322</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1614200</v>
      </c>
      <c r="CS36" s="624"/>
      <c r="CT36" s="624"/>
      <c r="CU36" s="624"/>
      <c r="CV36" s="624"/>
      <c r="CW36" s="624"/>
      <c r="CX36" s="624"/>
      <c r="CY36" s="625"/>
      <c r="CZ36" s="628">
        <v>13</v>
      </c>
      <c r="DA36" s="656"/>
      <c r="DB36" s="656"/>
      <c r="DC36" s="658"/>
      <c r="DD36" s="632">
        <v>1393588</v>
      </c>
      <c r="DE36" s="624"/>
      <c r="DF36" s="624"/>
      <c r="DG36" s="624"/>
      <c r="DH36" s="624"/>
      <c r="DI36" s="624"/>
      <c r="DJ36" s="624"/>
      <c r="DK36" s="625"/>
      <c r="DL36" s="632">
        <v>828850</v>
      </c>
      <c r="DM36" s="624"/>
      <c r="DN36" s="624"/>
      <c r="DO36" s="624"/>
      <c r="DP36" s="624"/>
      <c r="DQ36" s="624"/>
      <c r="DR36" s="624"/>
      <c r="DS36" s="624"/>
      <c r="DT36" s="624"/>
      <c r="DU36" s="624"/>
      <c r="DV36" s="625"/>
      <c r="DW36" s="628">
        <v>15.4</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322333</v>
      </c>
      <c r="S37" s="624"/>
      <c r="T37" s="624"/>
      <c r="U37" s="624"/>
      <c r="V37" s="624"/>
      <c r="W37" s="624"/>
      <c r="X37" s="624"/>
      <c r="Y37" s="625"/>
      <c r="Z37" s="626">
        <v>2.4</v>
      </c>
      <c r="AA37" s="626"/>
      <c r="AB37" s="626"/>
      <c r="AC37" s="626"/>
      <c r="AD37" s="627" t="s">
        <v>122</v>
      </c>
      <c r="AE37" s="627"/>
      <c r="AF37" s="627"/>
      <c r="AG37" s="627"/>
      <c r="AH37" s="627"/>
      <c r="AI37" s="627"/>
      <c r="AJ37" s="627"/>
      <c r="AK37" s="627"/>
      <c r="AL37" s="628" t="s">
        <v>122</v>
      </c>
      <c r="AM37" s="629"/>
      <c r="AN37" s="629"/>
      <c r="AO37" s="630"/>
      <c r="AQ37" s="689" t="s">
        <v>319</v>
      </c>
      <c r="AR37" s="690"/>
      <c r="AS37" s="690"/>
      <c r="AT37" s="690"/>
      <c r="AU37" s="690"/>
      <c r="AV37" s="690"/>
      <c r="AW37" s="690"/>
      <c r="AX37" s="690"/>
      <c r="AY37" s="691"/>
      <c r="AZ37" s="623">
        <v>269449</v>
      </c>
      <c r="BA37" s="624"/>
      <c r="BB37" s="624"/>
      <c r="BC37" s="624"/>
      <c r="BD37" s="654"/>
      <c r="BE37" s="654"/>
      <c r="BF37" s="680"/>
      <c r="BG37" s="620" t="s">
        <v>320</v>
      </c>
      <c r="BH37" s="621"/>
      <c r="BI37" s="621"/>
      <c r="BJ37" s="621"/>
      <c r="BK37" s="621"/>
      <c r="BL37" s="621"/>
      <c r="BM37" s="621"/>
      <c r="BN37" s="621"/>
      <c r="BO37" s="621"/>
      <c r="BP37" s="621"/>
      <c r="BQ37" s="621"/>
      <c r="BR37" s="621"/>
      <c r="BS37" s="621"/>
      <c r="BT37" s="621"/>
      <c r="BU37" s="622"/>
      <c r="BV37" s="623">
        <v>-704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662988</v>
      </c>
      <c r="CS37" s="654"/>
      <c r="CT37" s="654"/>
      <c r="CU37" s="654"/>
      <c r="CV37" s="654"/>
      <c r="CW37" s="654"/>
      <c r="CX37" s="654"/>
      <c r="CY37" s="655"/>
      <c r="CZ37" s="628">
        <v>5.4</v>
      </c>
      <c r="DA37" s="656"/>
      <c r="DB37" s="656"/>
      <c r="DC37" s="658"/>
      <c r="DD37" s="632">
        <v>632735</v>
      </c>
      <c r="DE37" s="654"/>
      <c r="DF37" s="654"/>
      <c r="DG37" s="654"/>
      <c r="DH37" s="654"/>
      <c r="DI37" s="654"/>
      <c r="DJ37" s="654"/>
      <c r="DK37" s="655"/>
      <c r="DL37" s="632">
        <v>629720</v>
      </c>
      <c r="DM37" s="654"/>
      <c r="DN37" s="654"/>
      <c r="DO37" s="654"/>
      <c r="DP37" s="654"/>
      <c r="DQ37" s="654"/>
      <c r="DR37" s="654"/>
      <c r="DS37" s="654"/>
      <c r="DT37" s="654"/>
      <c r="DU37" s="654"/>
      <c r="DV37" s="655"/>
      <c r="DW37" s="628">
        <v>11.7</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977300</v>
      </c>
      <c r="S38" s="624"/>
      <c r="T38" s="624"/>
      <c r="U38" s="624"/>
      <c r="V38" s="624"/>
      <c r="W38" s="624"/>
      <c r="X38" s="624"/>
      <c r="Y38" s="625"/>
      <c r="Z38" s="626">
        <v>7.3</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218139</v>
      </c>
      <c r="BA38" s="624"/>
      <c r="BB38" s="624"/>
      <c r="BC38" s="624"/>
      <c r="BD38" s="654"/>
      <c r="BE38" s="654"/>
      <c r="BF38" s="680"/>
      <c r="BG38" s="620" t="s">
        <v>324</v>
      </c>
      <c r="BH38" s="621"/>
      <c r="BI38" s="621"/>
      <c r="BJ38" s="621"/>
      <c r="BK38" s="621"/>
      <c r="BL38" s="621"/>
      <c r="BM38" s="621"/>
      <c r="BN38" s="621"/>
      <c r="BO38" s="621"/>
      <c r="BP38" s="621"/>
      <c r="BQ38" s="621"/>
      <c r="BR38" s="621"/>
      <c r="BS38" s="621"/>
      <c r="BT38" s="621"/>
      <c r="BU38" s="622"/>
      <c r="BV38" s="623">
        <v>1197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629193</v>
      </c>
      <c r="CS38" s="624"/>
      <c r="CT38" s="624"/>
      <c r="CU38" s="624"/>
      <c r="CV38" s="624"/>
      <c r="CW38" s="624"/>
      <c r="CX38" s="624"/>
      <c r="CY38" s="625"/>
      <c r="CZ38" s="628">
        <v>5.0999999999999996</v>
      </c>
      <c r="DA38" s="656"/>
      <c r="DB38" s="656"/>
      <c r="DC38" s="658"/>
      <c r="DD38" s="632">
        <v>570214</v>
      </c>
      <c r="DE38" s="624"/>
      <c r="DF38" s="624"/>
      <c r="DG38" s="624"/>
      <c r="DH38" s="624"/>
      <c r="DI38" s="624"/>
      <c r="DJ38" s="624"/>
      <c r="DK38" s="625"/>
      <c r="DL38" s="632">
        <v>457812</v>
      </c>
      <c r="DM38" s="624"/>
      <c r="DN38" s="624"/>
      <c r="DO38" s="624"/>
      <c r="DP38" s="624"/>
      <c r="DQ38" s="624"/>
      <c r="DR38" s="624"/>
      <c r="DS38" s="624"/>
      <c r="DT38" s="624"/>
      <c r="DU38" s="624"/>
      <c r="DV38" s="625"/>
      <c r="DW38" s="628">
        <v>8.5</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v>68738</v>
      </c>
      <c r="BA39" s="624"/>
      <c r="BB39" s="624"/>
      <c r="BC39" s="624"/>
      <c r="BD39" s="654"/>
      <c r="BE39" s="654"/>
      <c r="BF39" s="680"/>
      <c r="BG39" s="620" t="s">
        <v>328</v>
      </c>
      <c r="BH39" s="621"/>
      <c r="BI39" s="621"/>
      <c r="BJ39" s="621"/>
      <c r="BK39" s="621"/>
      <c r="BL39" s="621"/>
      <c r="BM39" s="621"/>
      <c r="BN39" s="621"/>
      <c r="BO39" s="621"/>
      <c r="BP39" s="621"/>
      <c r="BQ39" s="621"/>
      <c r="BR39" s="621"/>
      <c r="BS39" s="621"/>
      <c r="BT39" s="621"/>
      <c r="BU39" s="622"/>
      <c r="BV39" s="623">
        <v>1779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79919</v>
      </c>
      <c r="CS39" s="654"/>
      <c r="CT39" s="654"/>
      <c r="CU39" s="654"/>
      <c r="CV39" s="654"/>
      <c r="CW39" s="654"/>
      <c r="CX39" s="654"/>
      <c r="CY39" s="655"/>
      <c r="CZ39" s="628">
        <v>0.6</v>
      </c>
      <c r="DA39" s="656"/>
      <c r="DB39" s="656"/>
      <c r="DC39" s="658"/>
      <c r="DD39" s="632">
        <v>21426</v>
      </c>
      <c r="DE39" s="654"/>
      <c r="DF39" s="654"/>
      <c r="DG39" s="654"/>
      <c r="DH39" s="654"/>
      <c r="DI39" s="654"/>
      <c r="DJ39" s="654"/>
      <c r="DK39" s="655"/>
      <c r="DL39" s="632" t="s">
        <v>122</v>
      </c>
      <c r="DM39" s="654"/>
      <c r="DN39" s="654"/>
      <c r="DO39" s="654"/>
      <c r="DP39" s="654"/>
      <c r="DQ39" s="654"/>
      <c r="DR39" s="654"/>
      <c r="DS39" s="654"/>
      <c r="DT39" s="654"/>
      <c r="DU39" s="654"/>
      <c r="DV39" s="65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v>582</v>
      </c>
      <c r="BA40" s="624"/>
      <c r="BB40" s="624"/>
      <c r="BC40" s="624"/>
      <c r="BD40" s="654"/>
      <c r="BE40" s="654"/>
      <c r="BF40" s="680"/>
      <c r="BG40" s="669" t="s">
        <v>332</v>
      </c>
      <c r="BH40" s="670"/>
      <c r="BI40" s="670"/>
      <c r="BJ40" s="670"/>
      <c r="BK40" s="670"/>
      <c r="BL40" s="211"/>
      <c r="BM40" s="621" t="s">
        <v>333</v>
      </c>
      <c r="BN40" s="621"/>
      <c r="BO40" s="621"/>
      <c r="BP40" s="621"/>
      <c r="BQ40" s="621"/>
      <c r="BR40" s="621"/>
      <c r="BS40" s="621"/>
      <c r="BT40" s="621"/>
      <c r="BU40" s="622"/>
      <c r="BV40" s="623">
        <v>106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119776</v>
      </c>
      <c r="CS40" s="624"/>
      <c r="CT40" s="624"/>
      <c r="CU40" s="624"/>
      <c r="CV40" s="624"/>
      <c r="CW40" s="624"/>
      <c r="CX40" s="624"/>
      <c r="CY40" s="625"/>
      <c r="CZ40" s="628">
        <v>1</v>
      </c>
      <c r="DA40" s="656"/>
      <c r="DB40" s="656"/>
      <c r="DC40" s="658"/>
      <c r="DD40" s="632">
        <v>50624</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2">
      <c r="B41" s="644" t="s">
        <v>335</v>
      </c>
      <c r="C41" s="645"/>
      <c r="D41" s="645"/>
      <c r="E41" s="645"/>
      <c r="F41" s="645"/>
      <c r="G41" s="645"/>
      <c r="H41" s="645"/>
      <c r="I41" s="645"/>
      <c r="J41" s="645"/>
      <c r="K41" s="645"/>
      <c r="L41" s="645"/>
      <c r="M41" s="645"/>
      <c r="N41" s="645"/>
      <c r="O41" s="645"/>
      <c r="P41" s="645"/>
      <c r="Q41" s="646"/>
      <c r="R41" s="698">
        <v>13313826</v>
      </c>
      <c r="S41" s="699"/>
      <c r="T41" s="699"/>
      <c r="U41" s="699"/>
      <c r="V41" s="699"/>
      <c r="W41" s="699"/>
      <c r="X41" s="699"/>
      <c r="Y41" s="700"/>
      <c r="Z41" s="701">
        <v>100</v>
      </c>
      <c r="AA41" s="701"/>
      <c r="AB41" s="701"/>
      <c r="AC41" s="701"/>
      <c r="AD41" s="702">
        <v>5365449</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170202</v>
      </c>
      <c r="BA41" s="624"/>
      <c r="BB41" s="624"/>
      <c r="BC41" s="624"/>
      <c r="BD41" s="654"/>
      <c r="BE41" s="654"/>
      <c r="BF41" s="680"/>
      <c r="BG41" s="669"/>
      <c r="BH41" s="670"/>
      <c r="BI41" s="670"/>
      <c r="BJ41" s="670"/>
      <c r="BK41" s="670"/>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4"/>
      <c r="CT41" s="654"/>
      <c r="CU41" s="654"/>
      <c r="CV41" s="654"/>
      <c r="CW41" s="654"/>
      <c r="CX41" s="654"/>
      <c r="CY41" s="655"/>
      <c r="CZ41" s="628" t="s">
        <v>122</v>
      </c>
      <c r="DA41" s="656"/>
      <c r="DB41" s="656"/>
      <c r="DC41" s="658"/>
      <c r="DD41" s="632" t="s">
        <v>122</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339</v>
      </c>
      <c r="AR42" s="706"/>
      <c r="AS42" s="706"/>
      <c r="AT42" s="706"/>
      <c r="AU42" s="706"/>
      <c r="AV42" s="706"/>
      <c r="AW42" s="706"/>
      <c r="AX42" s="706"/>
      <c r="AY42" s="707"/>
      <c r="AZ42" s="698">
        <v>390253</v>
      </c>
      <c r="BA42" s="699"/>
      <c r="BB42" s="699"/>
      <c r="BC42" s="699"/>
      <c r="BD42" s="682"/>
      <c r="BE42" s="682"/>
      <c r="BF42" s="684"/>
      <c r="BG42" s="671"/>
      <c r="BH42" s="672"/>
      <c r="BI42" s="672"/>
      <c r="BJ42" s="672"/>
      <c r="BK42" s="672"/>
      <c r="BL42" s="212"/>
      <c r="BM42" s="645" t="s">
        <v>340</v>
      </c>
      <c r="BN42" s="645"/>
      <c r="BO42" s="645"/>
      <c r="BP42" s="645"/>
      <c r="BQ42" s="645"/>
      <c r="BR42" s="645"/>
      <c r="BS42" s="645"/>
      <c r="BT42" s="645"/>
      <c r="BU42" s="646"/>
      <c r="BV42" s="698">
        <v>432</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4511507</v>
      </c>
      <c r="CS42" s="654"/>
      <c r="CT42" s="654"/>
      <c r="CU42" s="654"/>
      <c r="CV42" s="654"/>
      <c r="CW42" s="654"/>
      <c r="CX42" s="654"/>
      <c r="CY42" s="655"/>
      <c r="CZ42" s="628">
        <v>36.4</v>
      </c>
      <c r="DA42" s="656"/>
      <c r="DB42" s="656"/>
      <c r="DC42" s="658"/>
      <c r="DD42" s="632">
        <v>826537</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15642</v>
      </c>
      <c r="CS43" s="654"/>
      <c r="CT43" s="654"/>
      <c r="CU43" s="654"/>
      <c r="CV43" s="654"/>
      <c r="CW43" s="654"/>
      <c r="CX43" s="654"/>
      <c r="CY43" s="655"/>
      <c r="CZ43" s="628">
        <v>0.1</v>
      </c>
      <c r="DA43" s="656"/>
      <c r="DB43" s="656"/>
      <c r="DC43" s="658"/>
      <c r="DD43" s="632">
        <v>15642</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3727331</v>
      </c>
      <c r="CS44" s="624"/>
      <c r="CT44" s="624"/>
      <c r="CU44" s="624"/>
      <c r="CV44" s="624"/>
      <c r="CW44" s="624"/>
      <c r="CX44" s="624"/>
      <c r="CY44" s="625"/>
      <c r="CZ44" s="628">
        <v>30.1</v>
      </c>
      <c r="DA44" s="629"/>
      <c r="DB44" s="629"/>
      <c r="DC44" s="635"/>
      <c r="DD44" s="632">
        <v>741401</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2380985</v>
      </c>
      <c r="CS45" s="654"/>
      <c r="CT45" s="654"/>
      <c r="CU45" s="654"/>
      <c r="CV45" s="654"/>
      <c r="CW45" s="654"/>
      <c r="CX45" s="654"/>
      <c r="CY45" s="655"/>
      <c r="CZ45" s="628">
        <v>19.2</v>
      </c>
      <c r="DA45" s="656"/>
      <c r="DB45" s="656"/>
      <c r="DC45" s="658"/>
      <c r="DD45" s="632">
        <v>53858</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1314849</v>
      </c>
      <c r="CS46" s="624"/>
      <c r="CT46" s="624"/>
      <c r="CU46" s="624"/>
      <c r="CV46" s="624"/>
      <c r="CW46" s="624"/>
      <c r="CX46" s="624"/>
      <c r="CY46" s="625"/>
      <c r="CZ46" s="628">
        <v>10.6</v>
      </c>
      <c r="DA46" s="629"/>
      <c r="DB46" s="629"/>
      <c r="DC46" s="635"/>
      <c r="DD46" s="632">
        <v>686036</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784176</v>
      </c>
      <c r="CS47" s="654"/>
      <c r="CT47" s="654"/>
      <c r="CU47" s="654"/>
      <c r="CV47" s="654"/>
      <c r="CW47" s="654"/>
      <c r="CX47" s="654"/>
      <c r="CY47" s="655"/>
      <c r="CZ47" s="628">
        <v>6.3</v>
      </c>
      <c r="DA47" s="656"/>
      <c r="DB47" s="656"/>
      <c r="DC47" s="658"/>
      <c r="DD47" s="632">
        <v>85136</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13"/>
      <c r="CD49" s="644" t="s">
        <v>351</v>
      </c>
      <c r="CE49" s="645"/>
      <c r="CF49" s="645"/>
      <c r="CG49" s="645"/>
      <c r="CH49" s="645"/>
      <c r="CI49" s="645"/>
      <c r="CJ49" s="645"/>
      <c r="CK49" s="645"/>
      <c r="CL49" s="645"/>
      <c r="CM49" s="645"/>
      <c r="CN49" s="645"/>
      <c r="CO49" s="645"/>
      <c r="CP49" s="645"/>
      <c r="CQ49" s="646"/>
      <c r="CR49" s="698">
        <v>12390435</v>
      </c>
      <c r="CS49" s="682"/>
      <c r="CT49" s="682"/>
      <c r="CU49" s="682"/>
      <c r="CV49" s="682"/>
      <c r="CW49" s="682"/>
      <c r="CX49" s="682"/>
      <c r="CY49" s="711"/>
      <c r="CZ49" s="703">
        <v>100</v>
      </c>
      <c r="DA49" s="712"/>
      <c r="DB49" s="712"/>
      <c r="DC49" s="713"/>
      <c r="DD49" s="714">
        <v>6877486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UzxY1ffoTK5HfkPepOT+CVEGEDQ9Lm+kdrFiMFIm5UnvOe5DhaXubzGOI6ZxVBezSE/lX+KxMsS/H+L44N19/w==" saltValue="NBkwesr6bI6qkbR/jzeBlA=="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35" t="s">
        <v>352</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36" t="s">
        <v>353</v>
      </c>
      <c r="DK2" s="737"/>
      <c r="DL2" s="737"/>
      <c r="DM2" s="737"/>
      <c r="DN2" s="737"/>
      <c r="DO2" s="738"/>
      <c r="DP2" s="216"/>
      <c r="DQ2" s="736" t="s">
        <v>354</v>
      </c>
      <c r="DR2" s="737"/>
      <c r="DS2" s="737"/>
      <c r="DT2" s="737"/>
      <c r="DU2" s="737"/>
      <c r="DV2" s="737"/>
      <c r="DW2" s="737"/>
      <c r="DX2" s="737"/>
      <c r="DY2" s="737"/>
      <c r="DZ2" s="738"/>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39" t="s">
        <v>355</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20"/>
      <c r="BA4" s="220"/>
      <c r="BB4" s="220"/>
      <c r="BC4" s="220"/>
      <c r="BD4" s="220"/>
      <c r="BE4" s="221"/>
      <c r="BF4" s="221"/>
      <c r="BG4" s="221"/>
      <c r="BH4" s="221"/>
      <c r="BI4" s="221"/>
      <c r="BJ4" s="221"/>
      <c r="BK4" s="221"/>
      <c r="BL4" s="221"/>
      <c r="BM4" s="221"/>
      <c r="BN4" s="221"/>
      <c r="BO4" s="221"/>
      <c r="BP4" s="221"/>
      <c r="BQ4" s="740" t="s">
        <v>356</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2"/>
    </row>
    <row r="5" spans="1:131" s="223" customFormat="1" ht="26.25" customHeight="1" x14ac:dyDescent="0.2">
      <c r="A5" s="729" t="s">
        <v>357</v>
      </c>
      <c r="B5" s="730"/>
      <c r="C5" s="730"/>
      <c r="D5" s="730"/>
      <c r="E5" s="730"/>
      <c r="F5" s="730"/>
      <c r="G5" s="730"/>
      <c r="H5" s="730"/>
      <c r="I5" s="730"/>
      <c r="J5" s="730"/>
      <c r="K5" s="730"/>
      <c r="L5" s="730"/>
      <c r="M5" s="730"/>
      <c r="N5" s="730"/>
      <c r="O5" s="730"/>
      <c r="P5" s="731"/>
      <c r="Q5" s="725" t="s">
        <v>358</v>
      </c>
      <c r="R5" s="721"/>
      <c r="S5" s="721"/>
      <c r="T5" s="721"/>
      <c r="U5" s="722"/>
      <c r="V5" s="725" t="s">
        <v>359</v>
      </c>
      <c r="W5" s="721"/>
      <c r="X5" s="721"/>
      <c r="Y5" s="721"/>
      <c r="Z5" s="722"/>
      <c r="AA5" s="725" t="s">
        <v>360</v>
      </c>
      <c r="AB5" s="721"/>
      <c r="AC5" s="721"/>
      <c r="AD5" s="721"/>
      <c r="AE5" s="721"/>
      <c r="AF5" s="741" t="s">
        <v>361</v>
      </c>
      <c r="AG5" s="721"/>
      <c r="AH5" s="721"/>
      <c r="AI5" s="721"/>
      <c r="AJ5" s="727"/>
      <c r="AK5" s="721" t="s">
        <v>362</v>
      </c>
      <c r="AL5" s="721"/>
      <c r="AM5" s="721"/>
      <c r="AN5" s="721"/>
      <c r="AO5" s="722"/>
      <c r="AP5" s="725" t="s">
        <v>363</v>
      </c>
      <c r="AQ5" s="721"/>
      <c r="AR5" s="721"/>
      <c r="AS5" s="721"/>
      <c r="AT5" s="722"/>
      <c r="AU5" s="725" t="s">
        <v>364</v>
      </c>
      <c r="AV5" s="721"/>
      <c r="AW5" s="721"/>
      <c r="AX5" s="721"/>
      <c r="AY5" s="727"/>
      <c r="AZ5" s="220"/>
      <c r="BA5" s="220"/>
      <c r="BB5" s="220"/>
      <c r="BC5" s="220"/>
      <c r="BD5" s="220"/>
      <c r="BE5" s="221"/>
      <c r="BF5" s="221"/>
      <c r="BG5" s="221"/>
      <c r="BH5" s="221"/>
      <c r="BI5" s="221"/>
      <c r="BJ5" s="221"/>
      <c r="BK5" s="221"/>
      <c r="BL5" s="221"/>
      <c r="BM5" s="221"/>
      <c r="BN5" s="221"/>
      <c r="BO5" s="221"/>
      <c r="BP5" s="221"/>
      <c r="BQ5" s="729" t="s">
        <v>365</v>
      </c>
      <c r="BR5" s="730"/>
      <c r="BS5" s="730"/>
      <c r="BT5" s="730"/>
      <c r="BU5" s="730"/>
      <c r="BV5" s="730"/>
      <c r="BW5" s="730"/>
      <c r="BX5" s="730"/>
      <c r="BY5" s="730"/>
      <c r="BZ5" s="730"/>
      <c r="CA5" s="730"/>
      <c r="CB5" s="730"/>
      <c r="CC5" s="730"/>
      <c r="CD5" s="730"/>
      <c r="CE5" s="730"/>
      <c r="CF5" s="730"/>
      <c r="CG5" s="731"/>
      <c r="CH5" s="725" t="s">
        <v>366</v>
      </c>
      <c r="CI5" s="721"/>
      <c r="CJ5" s="721"/>
      <c r="CK5" s="721"/>
      <c r="CL5" s="722"/>
      <c r="CM5" s="725" t="s">
        <v>367</v>
      </c>
      <c r="CN5" s="721"/>
      <c r="CO5" s="721"/>
      <c r="CP5" s="721"/>
      <c r="CQ5" s="722"/>
      <c r="CR5" s="725" t="s">
        <v>368</v>
      </c>
      <c r="CS5" s="721"/>
      <c r="CT5" s="721"/>
      <c r="CU5" s="721"/>
      <c r="CV5" s="722"/>
      <c r="CW5" s="725" t="s">
        <v>369</v>
      </c>
      <c r="CX5" s="721"/>
      <c r="CY5" s="721"/>
      <c r="CZ5" s="721"/>
      <c r="DA5" s="722"/>
      <c r="DB5" s="725" t="s">
        <v>370</v>
      </c>
      <c r="DC5" s="721"/>
      <c r="DD5" s="721"/>
      <c r="DE5" s="721"/>
      <c r="DF5" s="722"/>
      <c r="DG5" s="774" t="s">
        <v>371</v>
      </c>
      <c r="DH5" s="775"/>
      <c r="DI5" s="775"/>
      <c r="DJ5" s="775"/>
      <c r="DK5" s="776"/>
      <c r="DL5" s="774" t="s">
        <v>372</v>
      </c>
      <c r="DM5" s="775"/>
      <c r="DN5" s="775"/>
      <c r="DO5" s="775"/>
      <c r="DP5" s="776"/>
      <c r="DQ5" s="725" t="s">
        <v>373</v>
      </c>
      <c r="DR5" s="721"/>
      <c r="DS5" s="721"/>
      <c r="DT5" s="721"/>
      <c r="DU5" s="722"/>
      <c r="DV5" s="725" t="s">
        <v>364</v>
      </c>
      <c r="DW5" s="721"/>
      <c r="DX5" s="721"/>
      <c r="DY5" s="721"/>
      <c r="DZ5" s="727"/>
      <c r="EA5" s="222"/>
    </row>
    <row r="6" spans="1:131" s="223" customFormat="1" ht="26.25" customHeight="1" thickBot="1" x14ac:dyDescent="0.25">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20"/>
      <c r="BA6" s="220"/>
      <c r="BB6" s="220"/>
      <c r="BC6" s="220"/>
      <c r="BD6" s="220"/>
      <c r="BE6" s="221"/>
      <c r="BF6" s="221"/>
      <c r="BG6" s="221"/>
      <c r="BH6" s="221"/>
      <c r="BI6" s="221"/>
      <c r="BJ6" s="221"/>
      <c r="BK6" s="221"/>
      <c r="BL6" s="221"/>
      <c r="BM6" s="221"/>
      <c r="BN6" s="221"/>
      <c r="BO6" s="221"/>
      <c r="BP6" s="221"/>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22"/>
    </row>
    <row r="7" spans="1:131" s="223" customFormat="1" ht="26.25" customHeight="1" thickTop="1" x14ac:dyDescent="0.2">
      <c r="A7" s="224">
        <v>1</v>
      </c>
      <c r="B7" s="760" t="s">
        <v>374</v>
      </c>
      <c r="C7" s="761"/>
      <c r="D7" s="761"/>
      <c r="E7" s="761"/>
      <c r="F7" s="761"/>
      <c r="G7" s="761"/>
      <c r="H7" s="761"/>
      <c r="I7" s="761"/>
      <c r="J7" s="761"/>
      <c r="K7" s="761"/>
      <c r="L7" s="761"/>
      <c r="M7" s="761"/>
      <c r="N7" s="761"/>
      <c r="O7" s="761"/>
      <c r="P7" s="762"/>
      <c r="Q7" s="763">
        <v>13257</v>
      </c>
      <c r="R7" s="764"/>
      <c r="S7" s="764"/>
      <c r="T7" s="764"/>
      <c r="U7" s="764"/>
      <c r="V7" s="764">
        <v>12335</v>
      </c>
      <c r="W7" s="764"/>
      <c r="X7" s="764"/>
      <c r="Y7" s="764"/>
      <c r="Z7" s="764"/>
      <c r="AA7" s="764">
        <v>922</v>
      </c>
      <c r="AB7" s="764"/>
      <c r="AC7" s="764"/>
      <c r="AD7" s="764"/>
      <c r="AE7" s="765"/>
      <c r="AF7" s="766">
        <v>667</v>
      </c>
      <c r="AG7" s="767"/>
      <c r="AH7" s="767"/>
      <c r="AI7" s="767"/>
      <c r="AJ7" s="768"/>
      <c r="AK7" s="769">
        <v>824</v>
      </c>
      <c r="AL7" s="770"/>
      <c r="AM7" s="770"/>
      <c r="AN7" s="770"/>
      <c r="AO7" s="770"/>
      <c r="AP7" s="770">
        <v>6627</v>
      </c>
      <c r="AQ7" s="770"/>
      <c r="AR7" s="770"/>
      <c r="AS7" s="770"/>
      <c r="AT7" s="770"/>
      <c r="AU7" s="771"/>
      <c r="AV7" s="771"/>
      <c r="AW7" s="771"/>
      <c r="AX7" s="771"/>
      <c r="AY7" s="772"/>
      <c r="AZ7" s="220"/>
      <c r="BA7" s="220"/>
      <c r="BB7" s="220"/>
      <c r="BC7" s="220"/>
      <c r="BD7" s="220"/>
      <c r="BE7" s="221"/>
      <c r="BF7" s="221"/>
      <c r="BG7" s="221"/>
      <c r="BH7" s="221"/>
      <c r="BI7" s="221"/>
      <c r="BJ7" s="221"/>
      <c r="BK7" s="221"/>
      <c r="BL7" s="221"/>
      <c r="BM7" s="221"/>
      <c r="BN7" s="221"/>
      <c r="BO7" s="221"/>
      <c r="BP7" s="221"/>
      <c r="BQ7" s="224">
        <v>1</v>
      </c>
      <c r="BR7" s="225"/>
      <c r="BS7" s="746" t="s">
        <v>565</v>
      </c>
      <c r="BT7" s="747"/>
      <c r="BU7" s="747"/>
      <c r="BV7" s="747"/>
      <c r="BW7" s="747"/>
      <c r="BX7" s="747"/>
      <c r="BY7" s="747"/>
      <c r="BZ7" s="747"/>
      <c r="CA7" s="747"/>
      <c r="CB7" s="747"/>
      <c r="CC7" s="747"/>
      <c r="CD7" s="747"/>
      <c r="CE7" s="747"/>
      <c r="CF7" s="747"/>
      <c r="CG7" s="773"/>
      <c r="CH7" s="743" t="s">
        <v>489</v>
      </c>
      <c r="CI7" s="744"/>
      <c r="CJ7" s="744"/>
      <c r="CK7" s="744"/>
      <c r="CL7" s="745"/>
      <c r="CM7" s="743">
        <v>50</v>
      </c>
      <c r="CN7" s="744"/>
      <c r="CO7" s="744"/>
      <c r="CP7" s="744"/>
      <c r="CQ7" s="745"/>
      <c r="CR7" s="743">
        <v>50</v>
      </c>
      <c r="CS7" s="744"/>
      <c r="CT7" s="744"/>
      <c r="CU7" s="744"/>
      <c r="CV7" s="745"/>
      <c r="CW7" s="743" t="s">
        <v>489</v>
      </c>
      <c r="CX7" s="744"/>
      <c r="CY7" s="744"/>
      <c r="CZ7" s="744"/>
      <c r="DA7" s="745"/>
      <c r="DB7" s="743" t="s">
        <v>489</v>
      </c>
      <c r="DC7" s="744"/>
      <c r="DD7" s="744"/>
      <c r="DE7" s="744"/>
      <c r="DF7" s="745"/>
      <c r="DG7" s="743" t="s">
        <v>489</v>
      </c>
      <c r="DH7" s="744"/>
      <c r="DI7" s="744"/>
      <c r="DJ7" s="744"/>
      <c r="DK7" s="745"/>
      <c r="DL7" s="743" t="s">
        <v>489</v>
      </c>
      <c r="DM7" s="744"/>
      <c r="DN7" s="744"/>
      <c r="DO7" s="744"/>
      <c r="DP7" s="745"/>
      <c r="DQ7" s="743" t="s">
        <v>489</v>
      </c>
      <c r="DR7" s="744"/>
      <c r="DS7" s="744"/>
      <c r="DT7" s="744"/>
      <c r="DU7" s="745"/>
      <c r="DV7" s="746"/>
      <c r="DW7" s="747"/>
      <c r="DX7" s="747"/>
      <c r="DY7" s="747"/>
      <c r="DZ7" s="748"/>
      <c r="EA7" s="222"/>
    </row>
    <row r="8" spans="1:131" s="223" customFormat="1" ht="26.25" customHeight="1" x14ac:dyDescent="0.2">
      <c r="A8" s="226">
        <v>2</v>
      </c>
      <c r="B8" s="749" t="s">
        <v>375</v>
      </c>
      <c r="C8" s="750"/>
      <c r="D8" s="750"/>
      <c r="E8" s="750"/>
      <c r="F8" s="750"/>
      <c r="G8" s="750"/>
      <c r="H8" s="750"/>
      <c r="I8" s="750"/>
      <c r="J8" s="750"/>
      <c r="K8" s="750"/>
      <c r="L8" s="750"/>
      <c r="M8" s="750"/>
      <c r="N8" s="750"/>
      <c r="O8" s="750"/>
      <c r="P8" s="751"/>
      <c r="Q8" s="752">
        <v>97</v>
      </c>
      <c r="R8" s="753"/>
      <c r="S8" s="753"/>
      <c r="T8" s="753"/>
      <c r="U8" s="753"/>
      <c r="V8" s="753">
        <v>96</v>
      </c>
      <c r="W8" s="753"/>
      <c r="X8" s="753"/>
      <c r="Y8" s="753"/>
      <c r="Z8" s="753"/>
      <c r="AA8" s="753">
        <v>1</v>
      </c>
      <c r="AB8" s="753"/>
      <c r="AC8" s="753"/>
      <c r="AD8" s="753"/>
      <c r="AE8" s="754"/>
      <c r="AF8" s="755">
        <v>1</v>
      </c>
      <c r="AG8" s="756"/>
      <c r="AH8" s="756"/>
      <c r="AI8" s="756"/>
      <c r="AJ8" s="757"/>
      <c r="AK8" s="758">
        <v>41</v>
      </c>
      <c r="AL8" s="759"/>
      <c r="AM8" s="759"/>
      <c r="AN8" s="759"/>
      <c r="AO8" s="759"/>
      <c r="AP8" s="759">
        <v>32</v>
      </c>
      <c r="AQ8" s="759"/>
      <c r="AR8" s="759"/>
      <c r="AS8" s="759"/>
      <c r="AT8" s="759"/>
      <c r="AU8" s="780"/>
      <c r="AV8" s="780"/>
      <c r="AW8" s="780"/>
      <c r="AX8" s="780"/>
      <c r="AY8" s="781"/>
      <c r="AZ8" s="220"/>
      <c r="BA8" s="220"/>
      <c r="BB8" s="220"/>
      <c r="BC8" s="220"/>
      <c r="BD8" s="220"/>
      <c r="BE8" s="221"/>
      <c r="BF8" s="221"/>
      <c r="BG8" s="221"/>
      <c r="BH8" s="221"/>
      <c r="BI8" s="221"/>
      <c r="BJ8" s="221"/>
      <c r="BK8" s="221"/>
      <c r="BL8" s="221"/>
      <c r="BM8" s="221"/>
      <c r="BN8" s="221"/>
      <c r="BO8" s="221"/>
      <c r="BP8" s="221"/>
      <c r="BQ8" s="226">
        <v>2</v>
      </c>
      <c r="BR8" s="227"/>
      <c r="BS8" s="782" t="s">
        <v>566</v>
      </c>
      <c r="BT8" s="783"/>
      <c r="BU8" s="783"/>
      <c r="BV8" s="783"/>
      <c r="BW8" s="783"/>
      <c r="BX8" s="783"/>
      <c r="BY8" s="783"/>
      <c r="BZ8" s="783"/>
      <c r="CA8" s="783"/>
      <c r="CB8" s="783"/>
      <c r="CC8" s="783"/>
      <c r="CD8" s="783"/>
      <c r="CE8" s="783"/>
      <c r="CF8" s="783"/>
      <c r="CG8" s="784"/>
      <c r="CH8" s="785">
        <v>15</v>
      </c>
      <c r="CI8" s="786"/>
      <c r="CJ8" s="786"/>
      <c r="CK8" s="786"/>
      <c r="CL8" s="787"/>
      <c r="CM8" s="785">
        <v>18</v>
      </c>
      <c r="CN8" s="786"/>
      <c r="CO8" s="786"/>
      <c r="CP8" s="786"/>
      <c r="CQ8" s="787"/>
      <c r="CR8" s="785">
        <v>7</v>
      </c>
      <c r="CS8" s="786"/>
      <c r="CT8" s="786"/>
      <c r="CU8" s="786"/>
      <c r="CV8" s="787"/>
      <c r="CW8" s="785" t="s">
        <v>489</v>
      </c>
      <c r="CX8" s="786"/>
      <c r="CY8" s="786"/>
      <c r="CZ8" s="786"/>
      <c r="DA8" s="787"/>
      <c r="DB8" s="785" t="s">
        <v>489</v>
      </c>
      <c r="DC8" s="786"/>
      <c r="DD8" s="786"/>
      <c r="DE8" s="786"/>
      <c r="DF8" s="787"/>
      <c r="DG8" s="785" t="s">
        <v>489</v>
      </c>
      <c r="DH8" s="786"/>
      <c r="DI8" s="786"/>
      <c r="DJ8" s="786"/>
      <c r="DK8" s="787"/>
      <c r="DL8" s="785" t="s">
        <v>489</v>
      </c>
      <c r="DM8" s="786"/>
      <c r="DN8" s="786"/>
      <c r="DO8" s="786"/>
      <c r="DP8" s="787"/>
      <c r="DQ8" s="785" t="s">
        <v>489</v>
      </c>
      <c r="DR8" s="786"/>
      <c r="DS8" s="786"/>
      <c r="DT8" s="786"/>
      <c r="DU8" s="787"/>
      <c r="DV8" s="782"/>
      <c r="DW8" s="783"/>
      <c r="DX8" s="783"/>
      <c r="DY8" s="783"/>
      <c r="DZ8" s="788"/>
      <c r="EA8" s="222"/>
    </row>
    <row r="9" spans="1:131" s="223" customFormat="1" ht="26.25" customHeight="1" x14ac:dyDescent="0.2">
      <c r="A9" s="226">
        <v>3</v>
      </c>
      <c r="B9" s="749" t="s">
        <v>376</v>
      </c>
      <c r="C9" s="750"/>
      <c r="D9" s="750"/>
      <c r="E9" s="750"/>
      <c r="F9" s="750"/>
      <c r="G9" s="750"/>
      <c r="H9" s="750"/>
      <c r="I9" s="750"/>
      <c r="J9" s="750"/>
      <c r="K9" s="750"/>
      <c r="L9" s="750"/>
      <c r="M9" s="750"/>
      <c r="N9" s="750"/>
      <c r="O9" s="750"/>
      <c r="P9" s="751"/>
      <c r="Q9" s="752">
        <v>0</v>
      </c>
      <c r="R9" s="753"/>
      <c r="S9" s="753"/>
      <c r="T9" s="753"/>
      <c r="U9" s="753"/>
      <c r="V9" s="753">
        <v>0</v>
      </c>
      <c r="W9" s="753"/>
      <c r="X9" s="753"/>
      <c r="Y9" s="753"/>
      <c r="Z9" s="753"/>
      <c r="AA9" s="753">
        <v>0</v>
      </c>
      <c r="AB9" s="753"/>
      <c r="AC9" s="753"/>
      <c r="AD9" s="753"/>
      <c r="AE9" s="754"/>
      <c r="AF9" s="755">
        <v>0</v>
      </c>
      <c r="AG9" s="756"/>
      <c r="AH9" s="756"/>
      <c r="AI9" s="756"/>
      <c r="AJ9" s="757"/>
      <c r="AK9" s="758" t="s">
        <v>489</v>
      </c>
      <c r="AL9" s="759"/>
      <c r="AM9" s="759"/>
      <c r="AN9" s="759"/>
      <c r="AO9" s="759"/>
      <c r="AP9" s="759" t="s">
        <v>489</v>
      </c>
      <c r="AQ9" s="759"/>
      <c r="AR9" s="759"/>
      <c r="AS9" s="759"/>
      <c r="AT9" s="759"/>
      <c r="AU9" s="780"/>
      <c r="AV9" s="780"/>
      <c r="AW9" s="780"/>
      <c r="AX9" s="780"/>
      <c r="AY9" s="781"/>
      <c r="AZ9" s="220"/>
      <c r="BA9" s="220"/>
      <c r="BB9" s="220"/>
      <c r="BC9" s="220"/>
      <c r="BD9" s="220"/>
      <c r="BE9" s="221"/>
      <c r="BF9" s="221"/>
      <c r="BG9" s="221"/>
      <c r="BH9" s="221"/>
      <c r="BI9" s="221"/>
      <c r="BJ9" s="221"/>
      <c r="BK9" s="221"/>
      <c r="BL9" s="221"/>
      <c r="BM9" s="221"/>
      <c r="BN9" s="221"/>
      <c r="BO9" s="221"/>
      <c r="BP9" s="221"/>
      <c r="BQ9" s="226">
        <v>3</v>
      </c>
      <c r="BR9" s="227"/>
      <c r="BS9" s="782" t="s">
        <v>567</v>
      </c>
      <c r="BT9" s="783"/>
      <c r="BU9" s="783"/>
      <c r="BV9" s="783"/>
      <c r="BW9" s="783"/>
      <c r="BX9" s="783"/>
      <c r="BY9" s="783"/>
      <c r="BZ9" s="783"/>
      <c r="CA9" s="783"/>
      <c r="CB9" s="783"/>
      <c r="CC9" s="783"/>
      <c r="CD9" s="783"/>
      <c r="CE9" s="783"/>
      <c r="CF9" s="783"/>
      <c r="CG9" s="784"/>
      <c r="CH9" s="785">
        <v>1</v>
      </c>
      <c r="CI9" s="786"/>
      <c r="CJ9" s="786"/>
      <c r="CK9" s="786"/>
      <c r="CL9" s="787"/>
      <c r="CM9" s="785">
        <v>20</v>
      </c>
      <c r="CN9" s="786"/>
      <c r="CO9" s="786"/>
      <c r="CP9" s="786"/>
      <c r="CQ9" s="787"/>
      <c r="CR9" s="785">
        <v>1</v>
      </c>
      <c r="CS9" s="786"/>
      <c r="CT9" s="786"/>
      <c r="CU9" s="786"/>
      <c r="CV9" s="787"/>
      <c r="CW9" s="785">
        <v>12</v>
      </c>
      <c r="CX9" s="786"/>
      <c r="CY9" s="786"/>
      <c r="CZ9" s="786"/>
      <c r="DA9" s="787"/>
      <c r="DB9" s="785" t="s">
        <v>489</v>
      </c>
      <c r="DC9" s="786"/>
      <c r="DD9" s="786"/>
      <c r="DE9" s="786"/>
      <c r="DF9" s="787"/>
      <c r="DG9" s="785" t="s">
        <v>489</v>
      </c>
      <c r="DH9" s="786"/>
      <c r="DI9" s="786"/>
      <c r="DJ9" s="786"/>
      <c r="DK9" s="787"/>
      <c r="DL9" s="785" t="s">
        <v>489</v>
      </c>
      <c r="DM9" s="786"/>
      <c r="DN9" s="786"/>
      <c r="DO9" s="786"/>
      <c r="DP9" s="787"/>
      <c r="DQ9" s="785" t="s">
        <v>489</v>
      </c>
      <c r="DR9" s="786"/>
      <c r="DS9" s="786"/>
      <c r="DT9" s="786"/>
      <c r="DU9" s="787"/>
      <c r="DV9" s="782"/>
      <c r="DW9" s="783"/>
      <c r="DX9" s="783"/>
      <c r="DY9" s="783"/>
      <c r="DZ9" s="788"/>
      <c r="EA9" s="222"/>
    </row>
    <row r="10" spans="1:131" s="223" customFormat="1" ht="26.25" customHeight="1" x14ac:dyDescent="0.2">
      <c r="A10" s="226">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20"/>
      <c r="BA10" s="220"/>
      <c r="BB10" s="220"/>
      <c r="BC10" s="220"/>
      <c r="BD10" s="220"/>
      <c r="BE10" s="221"/>
      <c r="BF10" s="221"/>
      <c r="BG10" s="221"/>
      <c r="BH10" s="221"/>
      <c r="BI10" s="221"/>
      <c r="BJ10" s="221"/>
      <c r="BK10" s="221"/>
      <c r="BL10" s="221"/>
      <c r="BM10" s="221"/>
      <c r="BN10" s="221"/>
      <c r="BO10" s="221"/>
      <c r="BP10" s="221"/>
      <c r="BQ10" s="226">
        <v>4</v>
      </c>
      <c r="BR10" s="227"/>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22"/>
    </row>
    <row r="11" spans="1:131" s="223" customFormat="1" ht="26.25" customHeight="1" x14ac:dyDescent="0.2">
      <c r="A11" s="226">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20"/>
      <c r="BA11" s="220"/>
      <c r="BB11" s="220"/>
      <c r="BC11" s="220"/>
      <c r="BD11" s="220"/>
      <c r="BE11" s="221"/>
      <c r="BF11" s="221"/>
      <c r="BG11" s="221"/>
      <c r="BH11" s="221"/>
      <c r="BI11" s="221"/>
      <c r="BJ11" s="221"/>
      <c r="BK11" s="221"/>
      <c r="BL11" s="221"/>
      <c r="BM11" s="221"/>
      <c r="BN11" s="221"/>
      <c r="BO11" s="221"/>
      <c r="BP11" s="221"/>
      <c r="BQ11" s="226">
        <v>5</v>
      </c>
      <c r="BR11" s="227"/>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22"/>
    </row>
    <row r="12" spans="1:131" s="223" customFormat="1" ht="26.25" customHeight="1" x14ac:dyDescent="0.2">
      <c r="A12" s="226">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20"/>
      <c r="BA12" s="220"/>
      <c r="BB12" s="220"/>
      <c r="BC12" s="220"/>
      <c r="BD12" s="220"/>
      <c r="BE12" s="221"/>
      <c r="BF12" s="221"/>
      <c r="BG12" s="221"/>
      <c r="BH12" s="221"/>
      <c r="BI12" s="221"/>
      <c r="BJ12" s="221"/>
      <c r="BK12" s="221"/>
      <c r="BL12" s="221"/>
      <c r="BM12" s="221"/>
      <c r="BN12" s="221"/>
      <c r="BO12" s="221"/>
      <c r="BP12" s="221"/>
      <c r="BQ12" s="226">
        <v>6</v>
      </c>
      <c r="BR12" s="227"/>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22"/>
    </row>
    <row r="13" spans="1:131" s="223" customFormat="1" ht="26.25" customHeight="1" x14ac:dyDescent="0.2">
      <c r="A13" s="226">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20"/>
      <c r="BA13" s="220"/>
      <c r="BB13" s="220"/>
      <c r="BC13" s="220"/>
      <c r="BD13" s="220"/>
      <c r="BE13" s="221"/>
      <c r="BF13" s="221"/>
      <c r="BG13" s="221"/>
      <c r="BH13" s="221"/>
      <c r="BI13" s="221"/>
      <c r="BJ13" s="221"/>
      <c r="BK13" s="221"/>
      <c r="BL13" s="221"/>
      <c r="BM13" s="221"/>
      <c r="BN13" s="221"/>
      <c r="BO13" s="221"/>
      <c r="BP13" s="221"/>
      <c r="BQ13" s="226">
        <v>7</v>
      </c>
      <c r="BR13" s="227"/>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22"/>
    </row>
    <row r="14" spans="1:131" s="223" customFormat="1" ht="26.25" customHeight="1" x14ac:dyDescent="0.2">
      <c r="A14" s="226">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20"/>
      <c r="BA14" s="220"/>
      <c r="BB14" s="220"/>
      <c r="BC14" s="220"/>
      <c r="BD14" s="220"/>
      <c r="BE14" s="221"/>
      <c r="BF14" s="221"/>
      <c r="BG14" s="221"/>
      <c r="BH14" s="221"/>
      <c r="BI14" s="221"/>
      <c r="BJ14" s="221"/>
      <c r="BK14" s="221"/>
      <c r="BL14" s="221"/>
      <c r="BM14" s="221"/>
      <c r="BN14" s="221"/>
      <c r="BO14" s="221"/>
      <c r="BP14" s="221"/>
      <c r="BQ14" s="226">
        <v>8</v>
      </c>
      <c r="BR14" s="227"/>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22"/>
    </row>
    <row r="15" spans="1:131" s="223" customFormat="1" ht="26.25" customHeight="1" x14ac:dyDescent="0.2">
      <c r="A15" s="226">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20"/>
      <c r="BA15" s="220"/>
      <c r="BB15" s="220"/>
      <c r="BC15" s="220"/>
      <c r="BD15" s="220"/>
      <c r="BE15" s="221"/>
      <c r="BF15" s="221"/>
      <c r="BG15" s="221"/>
      <c r="BH15" s="221"/>
      <c r="BI15" s="221"/>
      <c r="BJ15" s="221"/>
      <c r="BK15" s="221"/>
      <c r="BL15" s="221"/>
      <c r="BM15" s="221"/>
      <c r="BN15" s="221"/>
      <c r="BO15" s="221"/>
      <c r="BP15" s="221"/>
      <c r="BQ15" s="226">
        <v>9</v>
      </c>
      <c r="BR15" s="227"/>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22"/>
    </row>
    <row r="16" spans="1:131" s="223" customFormat="1" ht="26.25" customHeight="1" x14ac:dyDescent="0.2">
      <c r="A16" s="226">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20"/>
      <c r="BA16" s="220"/>
      <c r="BB16" s="220"/>
      <c r="BC16" s="220"/>
      <c r="BD16" s="220"/>
      <c r="BE16" s="221"/>
      <c r="BF16" s="221"/>
      <c r="BG16" s="221"/>
      <c r="BH16" s="221"/>
      <c r="BI16" s="221"/>
      <c r="BJ16" s="221"/>
      <c r="BK16" s="221"/>
      <c r="BL16" s="221"/>
      <c r="BM16" s="221"/>
      <c r="BN16" s="221"/>
      <c r="BO16" s="221"/>
      <c r="BP16" s="221"/>
      <c r="BQ16" s="226">
        <v>10</v>
      </c>
      <c r="BR16" s="227"/>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22"/>
    </row>
    <row r="17" spans="1:131" s="223" customFormat="1" ht="26.25" customHeight="1" x14ac:dyDescent="0.2">
      <c r="A17" s="226">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20"/>
      <c r="BA17" s="220"/>
      <c r="BB17" s="220"/>
      <c r="BC17" s="220"/>
      <c r="BD17" s="220"/>
      <c r="BE17" s="221"/>
      <c r="BF17" s="221"/>
      <c r="BG17" s="221"/>
      <c r="BH17" s="221"/>
      <c r="BI17" s="221"/>
      <c r="BJ17" s="221"/>
      <c r="BK17" s="221"/>
      <c r="BL17" s="221"/>
      <c r="BM17" s="221"/>
      <c r="BN17" s="221"/>
      <c r="BO17" s="221"/>
      <c r="BP17" s="221"/>
      <c r="BQ17" s="226">
        <v>11</v>
      </c>
      <c r="BR17" s="227"/>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22"/>
    </row>
    <row r="18" spans="1:131" s="223" customFormat="1" ht="26.25" customHeight="1" x14ac:dyDescent="0.2">
      <c r="A18" s="226">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20"/>
      <c r="BA18" s="220"/>
      <c r="BB18" s="220"/>
      <c r="BC18" s="220"/>
      <c r="BD18" s="220"/>
      <c r="BE18" s="221"/>
      <c r="BF18" s="221"/>
      <c r="BG18" s="221"/>
      <c r="BH18" s="221"/>
      <c r="BI18" s="221"/>
      <c r="BJ18" s="221"/>
      <c r="BK18" s="221"/>
      <c r="BL18" s="221"/>
      <c r="BM18" s="221"/>
      <c r="BN18" s="221"/>
      <c r="BO18" s="221"/>
      <c r="BP18" s="221"/>
      <c r="BQ18" s="226">
        <v>12</v>
      </c>
      <c r="BR18" s="227"/>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22"/>
    </row>
    <row r="19" spans="1:131" s="223" customFormat="1" ht="26.25" customHeight="1" x14ac:dyDescent="0.2">
      <c r="A19" s="226">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20"/>
      <c r="BA19" s="220"/>
      <c r="BB19" s="220"/>
      <c r="BC19" s="220"/>
      <c r="BD19" s="220"/>
      <c r="BE19" s="221"/>
      <c r="BF19" s="221"/>
      <c r="BG19" s="221"/>
      <c r="BH19" s="221"/>
      <c r="BI19" s="221"/>
      <c r="BJ19" s="221"/>
      <c r="BK19" s="221"/>
      <c r="BL19" s="221"/>
      <c r="BM19" s="221"/>
      <c r="BN19" s="221"/>
      <c r="BO19" s="221"/>
      <c r="BP19" s="221"/>
      <c r="BQ19" s="226">
        <v>13</v>
      </c>
      <c r="BR19" s="227"/>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22"/>
    </row>
    <row r="20" spans="1:131" s="223" customFormat="1" ht="26.25" customHeight="1" x14ac:dyDescent="0.2">
      <c r="A20" s="226">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20"/>
      <c r="BA20" s="220"/>
      <c r="BB20" s="220"/>
      <c r="BC20" s="220"/>
      <c r="BD20" s="220"/>
      <c r="BE20" s="221"/>
      <c r="BF20" s="221"/>
      <c r="BG20" s="221"/>
      <c r="BH20" s="221"/>
      <c r="BI20" s="221"/>
      <c r="BJ20" s="221"/>
      <c r="BK20" s="221"/>
      <c r="BL20" s="221"/>
      <c r="BM20" s="221"/>
      <c r="BN20" s="221"/>
      <c r="BO20" s="221"/>
      <c r="BP20" s="221"/>
      <c r="BQ20" s="226">
        <v>14</v>
      </c>
      <c r="BR20" s="227"/>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22"/>
    </row>
    <row r="21" spans="1:131" s="223" customFormat="1" ht="26.25" customHeight="1" thickBot="1" x14ac:dyDescent="0.25">
      <c r="A21" s="226">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20"/>
      <c r="BA21" s="220"/>
      <c r="BB21" s="220"/>
      <c r="BC21" s="220"/>
      <c r="BD21" s="220"/>
      <c r="BE21" s="221"/>
      <c r="BF21" s="221"/>
      <c r="BG21" s="221"/>
      <c r="BH21" s="221"/>
      <c r="BI21" s="221"/>
      <c r="BJ21" s="221"/>
      <c r="BK21" s="221"/>
      <c r="BL21" s="221"/>
      <c r="BM21" s="221"/>
      <c r="BN21" s="221"/>
      <c r="BO21" s="221"/>
      <c r="BP21" s="221"/>
      <c r="BQ21" s="226">
        <v>15</v>
      </c>
      <c r="BR21" s="227"/>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22"/>
    </row>
    <row r="22" spans="1:131" s="223" customFormat="1" ht="26.25" customHeight="1" x14ac:dyDescent="0.2">
      <c r="A22" s="226">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13314</v>
      </c>
      <c r="R23" s="793"/>
      <c r="S23" s="793"/>
      <c r="T23" s="793"/>
      <c r="U23" s="793"/>
      <c r="V23" s="793">
        <v>12390</v>
      </c>
      <c r="W23" s="793"/>
      <c r="X23" s="793"/>
      <c r="Y23" s="793"/>
      <c r="Z23" s="793"/>
      <c r="AA23" s="793">
        <v>924</v>
      </c>
      <c r="AB23" s="793"/>
      <c r="AC23" s="793"/>
      <c r="AD23" s="793"/>
      <c r="AE23" s="794"/>
      <c r="AF23" s="795">
        <v>668</v>
      </c>
      <c r="AG23" s="793"/>
      <c r="AH23" s="793"/>
      <c r="AI23" s="793"/>
      <c r="AJ23" s="796"/>
      <c r="AK23" s="797"/>
      <c r="AL23" s="798"/>
      <c r="AM23" s="798"/>
      <c r="AN23" s="798"/>
      <c r="AO23" s="798"/>
      <c r="AP23" s="793">
        <v>6659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22"/>
    </row>
    <row r="25" spans="1:131" ht="26.25" customHeight="1" thickBot="1" x14ac:dyDescent="0.25">
      <c r="A25" s="739" t="s">
        <v>381</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20"/>
      <c r="BK25" s="220"/>
      <c r="BL25" s="220"/>
      <c r="BM25" s="220"/>
      <c r="BN25" s="220"/>
      <c r="BO25" s="229"/>
      <c r="BP25" s="229"/>
      <c r="BQ25" s="226">
        <v>19</v>
      </c>
      <c r="BR25" s="227"/>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18"/>
    </row>
    <row r="26" spans="1:131" ht="26.25" customHeight="1" x14ac:dyDescent="0.2">
      <c r="A26" s="729" t="s">
        <v>357</v>
      </c>
      <c r="B26" s="730"/>
      <c r="C26" s="730"/>
      <c r="D26" s="730"/>
      <c r="E26" s="730"/>
      <c r="F26" s="730"/>
      <c r="G26" s="730"/>
      <c r="H26" s="730"/>
      <c r="I26" s="730"/>
      <c r="J26" s="730"/>
      <c r="K26" s="730"/>
      <c r="L26" s="730"/>
      <c r="M26" s="730"/>
      <c r="N26" s="730"/>
      <c r="O26" s="730"/>
      <c r="P26" s="731"/>
      <c r="Q26" s="725" t="s">
        <v>382</v>
      </c>
      <c r="R26" s="721"/>
      <c r="S26" s="721"/>
      <c r="T26" s="721"/>
      <c r="U26" s="722"/>
      <c r="V26" s="725" t="s">
        <v>383</v>
      </c>
      <c r="W26" s="721"/>
      <c r="X26" s="721"/>
      <c r="Y26" s="721"/>
      <c r="Z26" s="722"/>
      <c r="AA26" s="725" t="s">
        <v>384</v>
      </c>
      <c r="AB26" s="721"/>
      <c r="AC26" s="721"/>
      <c r="AD26" s="721"/>
      <c r="AE26" s="721"/>
      <c r="AF26" s="814" t="s">
        <v>385</v>
      </c>
      <c r="AG26" s="815"/>
      <c r="AH26" s="815"/>
      <c r="AI26" s="815"/>
      <c r="AJ26" s="816"/>
      <c r="AK26" s="721" t="s">
        <v>386</v>
      </c>
      <c r="AL26" s="721"/>
      <c r="AM26" s="721"/>
      <c r="AN26" s="721"/>
      <c r="AO26" s="722"/>
      <c r="AP26" s="725" t="s">
        <v>387</v>
      </c>
      <c r="AQ26" s="721"/>
      <c r="AR26" s="721"/>
      <c r="AS26" s="721"/>
      <c r="AT26" s="722"/>
      <c r="AU26" s="725" t="s">
        <v>388</v>
      </c>
      <c r="AV26" s="721"/>
      <c r="AW26" s="721"/>
      <c r="AX26" s="721"/>
      <c r="AY26" s="722"/>
      <c r="AZ26" s="725" t="s">
        <v>389</v>
      </c>
      <c r="BA26" s="721"/>
      <c r="BB26" s="721"/>
      <c r="BC26" s="721"/>
      <c r="BD26" s="722"/>
      <c r="BE26" s="725" t="s">
        <v>364</v>
      </c>
      <c r="BF26" s="721"/>
      <c r="BG26" s="721"/>
      <c r="BH26" s="721"/>
      <c r="BI26" s="727"/>
      <c r="BJ26" s="220"/>
      <c r="BK26" s="220"/>
      <c r="BL26" s="220"/>
      <c r="BM26" s="220"/>
      <c r="BN26" s="220"/>
      <c r="BO26" s="229"/>
      <c r="BP26" s="229"/>
      <c r="BQ26" s="226">
        <v>20</v>
      </c>
      <c r="BR26" s="227"/>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18"/>
    </row>
    <row r="27" spans="1:131" ht="26.25" customHeight="1" thickBot="1" x14ac:dyDescent="0.25">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20"/>
      <c r="BK27" s="220"/>
      <c r="BL27" s="220"/>
      <c r="BM27" s="220"/>
      <c r="BN27" s="220"/>
      <c r="BO27" s="229"/>
      <c r="BP27" s="229"/>
      <c r="BQ27" s="226">
        <v>21</v>
      </c>
      <c r="BR27" s="227"/>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18"/>
    </row>
    <row r="28" spans="1:131" ht="26.25" customHeight="1" thickTop="1" x14ac:dyDescent="0.2">
      <c r="A28" s="230">
        <v>1</v>
      </c>
      <c r="B28" s="760" t="s">
        <v>390</v>
      </c>
      <c r="C28" s="761"/>
      <c r="D28" s="761"/>
      <c r="E28" s="761"/>
      <c r="F28" s="761"/>
      <c r="G28" s="761"/>
      <c r="H28" s="761"/>
      <c r="I28" s="761"/>
      <c r="J28" s="761"/>
      <c r="K28" s="761"/>
      <c r="L28" s="761"/>
      <c r="M28" s="761"/>
      <c r="N28" s="761"/>
      <c r="O28" s="761"/>
      <c r="P28" s="762"/>
      <c r="Q28" s="822">
        <v>1066</v>
      </c>
      <c r="R28" s="823"/>
      <c r="S28" s="823"/>
      <c r="T28" s="823"/>
      <c r="U28" s="823"/>
      <c r="V28" s="823">
        <v>1062</v>
      </c>
      <c r="W28" s="823"/>
      <c r="X28" s="823"/>
      <c r="Y28" s="823"/>
      <c r="Z28" s="823"/>
      <c r="AA28" s="823">
        <v>4</v>
      </c>
      <c r="AB28" s="823"/>
      <c r="AC28" s="823"/>
      <c r="AD28" s="823"/>
      <c r="AE28" s="824"/>
      <c r="AF28" s="825">
        <v>4</v>
      </c>
      <c r="AG28" s="823"/>
      <c r="AH28" s="823"/>
      <c r="AI28" s="823"/>
      <c r="AJ28" s="826"/>
      <c r="AK28" s="827">
        <v>64</v>
      </c>
      <c r="AL28" s="828"/>
      <c r="AM28" s="828"/>
      <c r="AN28" s="828"/>
      <c r="AO28" s="828"/>
      <c r="AP28" s="828" t="s">
        <v>489</v>
      </c>
      <c r="AQ28" s="828"/>
      <c r="AR28" s="828"/>
      <c r="AS28" s="828"/>
      <c r="AT28" s="828"/>
      <c r="AU28" s="828" t="s">
        <v>489</v>
      </c>
      <c r="AV28" s="828"/>
      <c r="AW28" s="828"/>
      <c r="AX28" s="828"/>
      <c r="AY28" s="828"/>
      <c r="AZ28" s="829" t="s">
        <v>489</v>
      </c>
      <c r="BA28" s="829"/>
      <c r="BB28" s="829"/>
      <c r="BC28" s="829"/>
      <c r="BD28" s="829"/>
      <c r="BE28" s="820"/>
      <c r="BF28" s="820"/>
      <c r="BG28" s="820"/>
      <c r="BH28" s="820"/>
      <c r="BI28" s="821"/>
      <c r="BJ28" s="220"/>
      <c r="BK28" s="220"/>
      <c r="BL28" s="220"/>
      <c r="BM28" s="220"/>
      <c r="BN28" s="220"/>
      <c r="BO28" s="229"/>
      <c r="BP28" s="229"/>
      <c r="BQ28" s="226">
        <v>22</v>
      </c>
      <c r="BR28" s="227"/>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18"/>
    </row>
    <row r="29" spans="1:131" ht="26.25" customHeight="1" x14ac:dyDescent="0.2">
      <c r="A29" s="230">
        <v>2</v>
      </c>
      <c r="B29" s="749" t="s">
        <v>391</v>
      </c>
      <c r="C29" s="750"/>
      <c r="D29" s="750"/>
      <c r="E29" s="750"/>
      <c r="F29" s="750"/>
      <c r="G29" s="750"/>
      <c r="H29" s="750"/>
      <c r="I29" s="750"/>
      <c r="J29" s="750"/>
      <c r="K29" s="750"/>
      <c r="L29" s="750"/>
      <c r="M29" s="750"/>
      <c r="N29" s="750"/>
      <c r="O29" s="750"/>
      <c r="P29" s="751"/>
      <c r="Q29" s="752">
        <v>272</v>
      </c>
      <c r="R29" s="753"/>
      <c r="S29" s="753"/>
      <c r="T29" s="753"/>
      <c r="U29" s="753"/>
      <c r="V29" s="753">
        <v>271</v>
      </c>
      <c r="W29" s="753"/>
      <c r="X29" s="753"/>
      <c r="Y29" s="753"/>
      <c r="Z29" s="753"/>
      <c r="AA29" s="753">
        <v>1</v>
      </c>
      <c r="AB29" s="753"/>
      <c r="AC29" s="753"/>
      <c r="AD29" s="753"/>
      <c r="AE29" s="754"/>
      <c r="AF29" s="755">
        <v>1</v>
      </c>
      <c r="AG29" s="756"/>
      <c r="AH29" s="756"/>
      <c r="AI29" s="756"/>
      <c r="AJ29" s="757"/>
      <c r="AK29" s="834">
        <v>111</v>
      </c>
      <c r="AL29" s="830"/>
      <c r="AM29" s="830"/>
      <c r="AN29" s="830"/>
      <c r="AO29" s="830"/>
      <c r="AP29" s="830">
        <v>39</v>
      </c>
      <c r="AQ29" s="830"/>
      <c r="AR29" s="830"/>
      <c r="AS29" s="830"/>
      <c r="AT29" s="830"/>
      <c r="AU29" s="830">
        <v>13</v>
      </c>
      <c r="AV29" s="830"/>
      <c r="AW29" s="830"/>
      <c r="AX29" s="830"/>
      <c r="AY29" s="830"/>
      <c r="AZ29" s="831" t="s">
        <v>489</v>
      </c>
      <c r="BA29" s="831"/>
      <c r="BB29" s="831"/>
      <c r="BC29" s="831"/>
      <c r="BD29" s="831"/>
      <c r="BE29" s="832"/>
      <c r="BF29" s="832"/>
      <c r="BG29" s="832"/>
      <c r="BH29" s="832"/>
      <c r="BI29" s="833"/>
      <c r="BJ29" s="220"/>
      <c r="BK29" s="220"/>
      <c r="BL29" s="220"/>
      <c r="BM29" s="220"/>
      <c r="BN29" s="220"/>
      <c r="BO29" s="229"/>
      <c r="BP29" s="229"/>
      <c r="BQ29" s="226">
        <v>23</v>
      </c>
      <c r="BR29" s="227"/>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18"/>
    </row>
    <row r="30" spans="1:131" ht="26.25" customHeight="1" x14ac:dyDescent="0.2">
      <c r="A30" s="230">
        <v>3</v>
      </c>
      <c r="B30" s="749" t="s">
        <v>392</v>
      </c>
      <c r="C30" s="750"/>
      <c r="D30" s="750"/>
      <c r="E30" s="750"/>
      <c r="F30" s="750"/>
      <c r="G30" s="750"/>
      <c r="H30" s="750"/>
      <c r="I30" s="750"/>
      <c r="J30" s="750"/>
      <c r="K30" s="750"/>
      <c r="L30" s="750"/>
      <c r="M30" s="750"/>
      <c r="N30" s="750"/>
      <c r="O30" s="750"/>
      <c r="P30" s="751"/>
      <c r="Q30" s="752">
        <v>184</v>
      </c>
      <c r="R30" s="753"/>
      <c r="S30" s="753"/>
      <c r="T30" s="753"/>
      <c r="U30" s="753"/>
      <c r="V30" s="753">
        <v>184</v>
      </c>
      <c r="W30" s="753"/>
      <c r="X30" s="753"/>
      <c r="Y30" s="753"/>
      <c r="Z30" s="753"/>
      <c r="AA30" s="753">
        <v>0</v>
      </c>
      <c r="AB30" s="753"/>
      <c r="AC30" s="753"/>
      <c r="AD30" s="753"/>
      <c r="AE30" s="754"/>
      <c r="AF30" s="755">
        <v>0</v>
      </c>
      <c r="AG30" s="756"/>
      <c r="AH30" s="756"/>
      <c r="AI30" s="756"/>
      <c r="AJ30" s="757"/>
      <c r="AK30" s="834">
        <v>32</v>
      </c>
      <c r="AL30" s="830"/>
      <c r="AM30" s="830"/>
      <c r="AN30" s="830"/>
      <c r="AO30" s="830"/>
      <c r="AP30" s="830" t="s">
        <v>489</v>
      </c>
      <c r="AQ30" s="830"/>
      <c r="AR30" s="830"/>
      <c r="AS30" s="830"/>
      <c r="AT30" s="830"/>
      <c r="AU30" s="830" t="s">
        <v>489</v>
      </c>
      <c r="AV30" s="830"/>
      <c r="AW30" s="830"/>
      <c r="AX30" s="830"/>
      <c r="AY30" s="830"/>
      <c r="AZ30" s="831" t="s">
        <v>489</v>
      </c>
      <c r="BA30" s="831"/>
      <c r="BB30" s="831"/>
      <c r="BC30" s="831"/>
      <c r="BD30" s="831"/>
      <c r="BE30" s="832"/>
      <c r="BF30" s="832"/>
      <c r="BG30" s="832"/>
      <c r="BH30" s="832"/>
      <c r="BI30" s="833"/>
      <c r="BJ30" s="220"/>
      <c r="BK30" s="220"/>
      <c r="BL30" s="220"/>
      <c r="BM30" s="220"/>
      <c r="BN30" s="220"/>
      <c r="BO30" s="229"/>
      <c r="BP30" s="229"/>
      <c r="BQ30" s="226">
        <v>24</v>
      </c>
      <c r="BR30" s="227"/>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18"/>
    </row>
    <row r="31" spans="1:131" ht="26.25" customHeight="1" x14ac:dyDescent="0.2">
      <c r="A31" s="230">
        <v>4</v>
      </c>
      <c r="B31" s="749" t="s">
        <v>393</v>
      </c>
      <c r="C31" s="750"/>
      <c r="D31" s="750"/>
      <c r="E31" s="750"/>
      <c r="F31" s="750"/>
      <c r="G31" s="750"/>
      <c r="H31" s="750"/>
      <c r="I31" s="750"/>
      <c r="J31" s="750"/>
      <c r="K31" s="750"/>
      <c r="L31" s="750"/>
      <c r="M31" s="750"/>
      <c r="N31" s="750"/>
      <c r="O31" s="750"/>
      <c r="P31" s="751"/>
      <c r="Q31" s="752">
        <v>199</v>
      </c>
      <c r="R31" s="753"/>
      <c r="S31" s="753"/>
      <c r="T31" s="753"/>
      <c r="U31" s="753"/>
      <c r="V31" s="753">
        <v>198</v>
      </c>
      <c r="W31" s="753"/>
      <c r="X31" s="753"/>
      <c r="Y31" s="753"/>
      <c r="Z31" s="753"/>
      <c r="AA31" s="753">
        <v>1</v>
      </c>
      <c r="AB31" s="753"/>
      <c r="AC31" s="753"/>
      <c r="AD31" s="753"/>
      <c r="AE31" s="754"/>
      <c r="AF31" s="755">
        <v>1</v>
      </c>
      <c r="AG31" s="756"/>
      <c r="AH31" s="756"/>
      <c r="AI31" s="756"/>
      <c r="AJ31" s="757"/>
      <c r="AK31" s="834">
        <v>69</v>
      </c>
      <c r="AL31" s="830"/>
      <c r="AM31" s="830"/>
      <c r="AN31" s="830"/>
      <c r="AO31" s="830"/>
      <c r="AP31" s="830" t="s">
        <v>489</v>
      </c>
      <c r="AQ31" s="830"/>
      <c r="AR31" s="830"/>
      <c r="AS31" s="830"/>
      <c r="AT31" s="830"/>
      <c r="AU31" s="830" t="s">
        <v>489</v>
      </c>
      <c r="AV31" s="830"/>
      <c r="AW31" s="830"/>
      <c r="AX31" s="830"/>
      <c r="AY31" s="830"/>
      <c r="AZ31" s="831" t="s">
        <v>489</v>
      </c>
      <c r="BA31" s="831"/>
      <c r="BB31" s="831"/>
      <c r="BC31" s="831"/>
      <c r="BD31" s="831"/>
      <c r="BE31" s="832"/>
      <c r="BF31" s="832"/>
      <c r="BG31" s="832"/>
      <c r="BH31" s="832"/>
      <c r="BI31" s="833"/>
      <c r="BJ31" s="220"/>
      <c r="BK31" s="220"/>
      <c r="BL31" s="220"/>
      <c r="BM31" s="220"/>
      <c r="BN31" s="220"/>
      <c r="BO31" s="229"/>
      <c r="BP31" s="229"/>
      <c r="BQ31" s="226">
        <v>25</v>
      </c>
      <c r="BR31" s="227"/>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18"/>
    </row>
    <row r="32" spans="1:131" ht="26.25" customHeight="1" x14ac:dyDescent="0.2">
      <c r="A32" s="230">
        <v>5</v>
      </c>
      <c r="B32" s="749" t="s">
        <v>394</v>
      </c>
      <c r="C32" s="750"/>
      <c r="D32" s="750"/>
      <c r="E32" s="750"/>
      <c r="F32" s="750"/>
      <c r="G32" s="750"/>
      <c r="H32" s="750"/>
      <c r="I32" s="750"/>
      <c r="J32" s="750"/>
      <c r="K32" s="750"/>
      <c r="L32" s="750"/>
      <c r="M32" s="750"/>
      <c r="N32" s="750"/>
      <c r="O32" s="750"/>
      <c r="P32" s="751"/>
      <c r="Q32" s="752">
        <v>1420</v>
      </c>
      <c r="R32" s="753"/>
      <c r="S32" s="753"/>
      <c r="T32" s="753"/>
      <c r="U32" s="753"/>
      <c r="V32" s="753">
        <v>1389</v>
      </c>
      <c r="W32" s="753"/>
      <c r="X32" s="753"/>
      <c r="Y32" s="753"/>
      <c r="Z32" s="753"/>
      <c r="AA32" s="753">
        <v>31</v>
      </c>
      <c r="AB32" s="753"/>
      <c r="AC32" s="753"/>
      <c r="AD32" s="753"/>
      <c r="AE32" s="754"/>
      <c r="AF32" s="755">
        <v>31</v>
      </c>
      <c r="AG32" s="756"/>
      <c r="AH32" s="756"/>
      <c r="AI32" s="756"/>
      <c r="AJ32" s="757"/>
      <c r="AK32" s="834">
        <v>237</v>
      </c>
      <c r="AL32" s="830"/>
      <c r="AM32" s="830"/>
      <c r="AN32" s="830"/>
      <c r="AO32" s="830"/>
      <c r="AP32" s="830" t="s">
        <v>489</v>
      </c>
      <c r="AQ32" s="830"/>
      <c r="AR32" s="830"/>
      <c r="AS32" s="830"/>
      <c r="AT32" s="830"/>
      <c r="AU32" s="830" t="s">
        <v>489</v>
      </c>
      <c r="AV32" s="830"/>
      <c r="AW32" s="830"/>
      <c r="AX32" s="830"/>
      <c r="AY32" s="830"/>
      <c r="AZ32" s="831" t="s">
        <v>489</v>
      </c>
      <c r="BA32" s="831"/>
      <c r="BB32" s="831"/>
      <c r="BC32" s="831"/>
      <c r="BD32" s="831"/>
      <c r="BE32" s="832"/>
      <c r="BF32" s="832"/>
      <c r="BG32" s="832"/>
      <c r="BH32" s="832"/>
      <c r="BI32" s="833"/>
      <c r="BJ32" s="220"/>
      <c r="BK32" s="220"/>
      <c r="BL32" s="220"/>
      <c r="BM32" s="220"/>
      <c r="BN32" s="220"/>
      <c r="BO32" s="229"/>
      <c r="BP32" s="229"/>
      <c r="BQ32" s="226">
        <v>26</v>
      </c>
      <c r="BR32" s="227"/>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18"/>
    </row>
    <row r="33" spans="1:131" ht="26.25" customHeight="1" x14ac:dyDescent="0.2">
      <c r="A33" s="230">
        <v>6</v>
      </c>
      <c r="B33" s="749" t="s">
        <v>395</v>
      </c>
      <c r="C33" s="750"/>
      <c r="D33" s="750"/>
      <c r="E33" s="750"/>
      <c r="F33" s="750"/>
      <c r="G33" s="750"/>
      <c r="H33" s="750"/>
      <c r="I33" s="750"/>
      <c r="J33" s="750"/>
      <c r="K33" s="750"/>
      <c r="L33" s="750"/>
      <c r="M33" s="750"/>
      <c r="N33" s="750"/>
      <c r="O33" s="750"/>
      <c r="P33" s="751"/>
      <c r="Q33" s="752">
        <v>444</v>
      </c>
      <c r="R33" s="753"/>
      <c r="S33" s="753"/>
      <c r="T33" s="753"/>
      <c r="U33" s="753"/>
      <c r="V33" s="753">
        <v>442</v>
      </c>
      <c r="W33" s="753"/>
      <c r="X33" s="753"/>
      <c r="Y33" s="753"/>
      <c r="Z33" s="753"/>
      <c r="AA33" s="753">
        <v>2</v>
      </c>
      <c r="AB33" s="753"/>
      <c r="AC33" s="753"/>
      <c r="AD33" s="753"/>
      <c r="AE33" s="754"/>
      <c r="AF33" s="755">
        <v>189</v>
      </c>
      <c r="AG33" s="756"/>
      <c r="AH33" s="756"/>
      <c r="AI33" s="756"/>
      <c r="AJ33" s="757"/>
      <c r="AK33" s="834">
        <v>74</v>
      </c>
      <c r="AL33" s="830"/>
      <c r="AM33" s="830"/>
      <c r="AN33" s="830"/>
      <c r="AO33" s="830"/>
      <c r="AP33" s="830">
        <v>843</v>
      </c>
      <c r="AQ33" s="830"/>
      <c r="AR33" s="830"/>
      <c r="AS33" s="830"/>
      <c r="AT33" s="830"/>
      <c r="AU33" s="830">
        <v>555</v>
      </c>
      <c r="AV33" s="830"/>
      <c r="AW33" s="830"/>
      <c r="AX33" s="830"/>
      <c r="AY33" s="830"/>
      <c r="AZ33" s="831" t="s">
        <v>489</v>
      </c>
      <c r="BA33" s="831"/>
      <c r="BB33" s="831"/>
      <c r="BC33" s="831"/>
      <c r="BD33" s="831"/>
      <c r="BE33" s="832" t="s">
        <v>396</v>
      </c>
      <c r="BF33" s="832"/>
      <c r="BG33" s="832"/>
      <c r="BH33" s="832"/>
      <c r="BI33" s="833"/>
      <c r="BJ33" s="220"/>
      <c r="BK33" s="220"/>
      <c r="BL33" s="220"/>
      <c r="BM33" s="220"/>
      <c r="BN33" s="220"/>
      <c r="BO33" s="229"/>
      <c r="BP33" s="229"/>
      <c r="BQ33" s="226">
        <v>27</v>
      </c>
      <c r="BR33" s="227"/>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18"/>
    </row>
    <row r="34" spans="1:131" ht="26.25" customHeight="1" x14ac:dyDescent="0.2">
      <c r="A34" s="230">
        <v>7</v>
      </c>
      <c r="B34" s="749" t="s">
        <v>397</v>
      </c>
      <c r="C34" s="750"/>
      <c r="D34" s="750"/>
      <c r="E34" s="750"/>
      <c r="F34" s="750"/>
      <c r="G34" s="750"/>
      <c r="H34" s="750"/>
      <c r="I34" s="750"/>
      <c r="J34" s="750"/>
      <c r="K34" s="750"/>
      <c r="L34" s="750"/>
      <c r="M34" s="750"/>
      <c r="N34" s="750"/>
      <c r="O34" s="750"/>
      <c r="P34" s="751"/>
      <c r="Q34" s="752">
        <v>619</v>
      </c>
      <c r="R34" s="753"/>
      <c r="S34" s="753"/>
      <c r="T34" s="753"/>
      <c r="U34" s="753"/>
      <c r="V34" s="753">
        <v>618</v>
      </c>
      <c r="W34" s="753"/>
      <c r="X34" s="753"/>
      <c r="Y34" s="753"/>
      <c r="Z34" s="753"/>
      <c r="AA34" s="753">
        <v>1</v>
      </c>
      <c r="AB34" s="753"/>
      <c r="AC34" s="753"/>
      <c r="AD34" s="753"/>
      <c r="AE34" s="754"/>
      <c r="AF34" s="755">
        <v>23</v>
      </c>
      <c r="AG34" s="756"/>
      <c r="AH34" s="756"/>
      <c r="AI34" s="756"/>
      <c r="AJ34" s="757"/>
      <c r="AK34" s="834">
        <v>186</v>
      </c>
      <c r="AL34" s="830"/>
      <c r="AM34" s="830"/>
      <c r="AN34" s="830"/>
      <c r="AO34" s="830"/>
      <c r="AP34" s="830">
        <v>729</v>
      </c>
      <c r="AQ34" s="830"/>
      <c r="AR34" s="830"/>
      <c r="AS34" s="830"/>
      <c r="AT34" s="830"/>
      <c r="AU34" s="830">
        <v>490</v>
      </c>
      <c r="AV34" s="830"/>
      <c r="AW34" s="830"/>
      <c r="AX34" s="830"/>
      <c r="AY34" s="830"/>
      <c r="AZ34" s="831" t="s">
        <v>489</v>
      </c>
      <c r="BA34" s="831"/>
      <c r="BB34" s="831"/>
      <c r="BC34" s="831"/>
      <c r="BD34" s="831"/>
      <c r="BE34" s="832" t="s">
        <v>396</v>
      </c>
      <c r="BF34" s="832"/>
      <c r="BG34" s="832"/>
      <c r="BH34" s="832"/>
      <c r="BI34" s="833"/>
      <c r="BJ34" s="220"/>
      <c r="BK34" s="220"/>
      <c r="BL34" s="220"/>
      <c r="BM34" s="220"/>
      <c r="BN34" s="220"/>
      <c r="BO34" s="229"/>
      <c r="BP34" s="229"/>
      <c r="BQ34" s="226">
        <v>28</v>
      </c>
      <c r="BR34" s="227"/>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18"/>
    </row>
    <row r="35" spans="1:131" ht="26.25" customHeight="1" x14ac:dyDescent="0.2">
      <c r="A35" s="230">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18"/>
    </row>
    <row r="36" spans="1:131" ht="26.25" customHeight="1" x14ac:dyDescent="0.2">
      <c r="A36" s="230">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18"/>
    </row>
    <row r="37" spans="1:131" ht="26.25" customHeight="1" x14ac:dyDescent="0.2">
      <c r="A37" s="230">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18"/>
    </row>
    <row r="38" spans="1:131" ht="26.25" customHeight="1" x14ac:dyDescent="0.2">
      <c r="A38" s="230">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18"/>
    </row>
    <row r="39" spans="1:131" ht="26.25" customHeight="1" x14ac:dyDescent="0.2">
      <c r="A39" s="230">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18"/>
    </row>
    <row r="40" spans="1:131" ht="26.25" customHeight="1" x14ac:dyDescent="0.2">
      <c r="A40" s="226">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18"/>
    </row>
    <row r="41" spans="1:131" ht="26.25" customHeight="1" x14ac:dyDescent="0.2">
      <c r="A41" s="226">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18"/>
    </row>
    <row r="42" spans="1:131" ht="26.25" customHeight="1" x14ac:dyDescent="0.2">
      <c r="A42" s="226">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18"/>
    </row>
    <row r="43" spans="1:131" ht="26.25" customHeight="1" x14ac:dyDescent="0.2">
      <c r="A43" s="226">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18"/>
    </row>
    <row r="44" spans="1:131" ht="26.25" customHeight="1" x14ac:dyDescent="0.2">
      <c r="A44" s="226">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18"/>
    </row>
    <row r="45" spans="1:131" ht="26.25" customHeight="1" x14ac:dyDescent="0.2">
      <c r="A45" s="226">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18"/>
    </row>
    <row r="46" spans="1:131" ht="26.25" customHeight="1" x14ac:dyDescent="0.2">
      <c r="A46" s="226">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18"/>
    </row>
    <row r="47" spans="1:131" ht="26.25" customHeight="1" x14ac:dyDescent="0.2">
      <c r="A47" s="226">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18"/>
    </row>
    <row r="48" spans="1:131" ht="26.25" customHeight="1" x14ac:dyDescent="0.2">
      <c r="A48" s="226">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18"/>
    </row>
    <row r="49" spans="1:131" ht="26.25" customHeight="1" x14ac:dyDescent="0.2">
      <c r="A49" s="226">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18"/>
    </row>
    <row r="50" spans="1:131" ht="26.25" customHeight="1" x14ac:dyDescent="0.2">
      <c r="A50" s="226">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18"/>
    </row>
    <row r="51" spans="1:131" ht="26.25" customHeight="1" x14ac:dyDescent="0.2">
      <c r="A51" s="226">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18"/>
    </row>
    <row r="52" spans="1:131" ht="26.25" customHeight="1" x14ac:dyDescent="0.2">
      <c r="A52" s="226">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18"/>
    </row>
    <row r="53" spans="1:131" ht="26.25" customHeight="1" x14ac:dyDescent="0.2">
      <c r="A53" s="226">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18"/>
    </row>
    <row r="54" spans="1:131" ht="26.25" customHeight="1" x14ac:dyDescent="0.2">
      <c r="A54" s="226">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18"/>
    </row>
    <row r="55" spans="1:131" ht="26.25" customHeight="1" x14ac:dyDescent="0.2">
      <c r="A55" s="226">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18"/>
    </row>
    <row r="56" spans="1:131" ht="26.25" customHeight="1" x14ac:dyDescent="0.2">
      <c r="A56" s="226">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18"/>
    </row>
    <row r="57" spans="1:131" ht="26.25" customHeight="1" x14ac:dyDescent="0.2">
      <c r="A57" s="226">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18"/>
    </row>
    <row r="58" spans="1:131" ht="26.25" customHeight="1" x14ac:dyDescent="0.2">
      <c r="A58" s="226">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18"/>
    </row>
    <row r="59" spans="1:131" ht="26.25" customHeight="1" x14ac:dyDescent="0.2">
      <c r="A59" s="226">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18"/>
    </row>
    <row r="60" spans="1:131" ht="26.25" customHeight="1" x14ac:dyDescent="0.2">
      <c r="A60" s="226">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18"/>
    </row>
    <row r="61" spans="1:131" ht="26.25" customHeight="1" thickBot="1" x14ac:dyDescent="0.25">
      <c r="A61" s="226">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18"/>
    </row>
    <row r="62" spans="1:131" ht="26.25" customHeight="1" x14ac:dyDescent="0.2">
      <c r="A62" s="226">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18"/>
    </row>
    <row r="63" spans="1:131" ht="26.25" customHeight="1" thickBot="1" x14ac:dyDescent="0.25">
      <c r="A63" s="228" t="s">
        <v>378</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250</v>
      </c>
      <c r="AG63" s="844"/>
      <c r="AH63" s="844"/>
      <c r="AI63" s="844"/>
      <c r="AJ63" s="845"/>
      <c r="AK63" s="846"/>
      <c r="AL63" s="841"/>
      <c r="AM63" s="841"/>
      <c r="AN63" s="841"/>
      <c r="AO63" s="841"/>
      <c r="AP63" s="844">
        <v>1611</v>
      </c>
      <c r="AQ63" s="844"/>
      <c r="AR63" s="844"/>
      <c r="AS63" s="844"/>
      <c r="AT63" s="844"/>
      <c r="AU63" s="844">
        <v>1058</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18"/>
    </row>
    <row r="66" spans="1:131" ht="26.25" customHeight="1" x14ac:dyDescent="0.2">
      <c r="A66" s="729" t="s">
        <v>401</v>
      </c>
      <c r="B66" s="730"/>
      <c r="C66" s="730"/>
      <c r="D66" s="730"/>
      <c r="E66" s="730"/>
      <c r="F66" s="730"/>
      <c r="G66" s="730"/>
      <c r="H66" s="730"/>
      <c r="I66" s="730"/>
      <c r="J66" s="730"/>
      <c r="K66" s="730"/>
      <c r="L66" s="730"/>
      <c r="M66" s="730"/>
      <c r="N66" s="730"/>
      <c r="O66" s="730"/>
      <c r="P66" s="731"/>
      <c r="Q66" s="725" t="s">
        <v>382</v>
      </c>
      <c r="R66" s="721"/>
      <c r="S66" s="721"/>
      <c r="T66" s="721"/>
      <c r="U66" s="722"/>
      <c r="V66" s="725" t="s">
        <v>383</v>
      </c>
      <c r="W66" s="721"/>
      <c r="X66" s="721"/>
      <c r="Y66" s="721"/>
      <c r="Z66" s="722"/>
      <c r="AA66" s="725" t="s">
        <v>384</v>
      </c>
      <c r="AB66" s="721"/>
      <c r="AC66" s="721"/>
      <c r="AD66" s="721"/>
      <c r="AE66" s="722"/>
      <c r="AF66" s="854" t="s">
        <v>385</v>
      </c>
      <c r="AG66" s="815"/>
      <c r="AH66" s="815"/>
      <c r="AI66" s="815"/>
      <c r="AJ66" s="855"/>
      <c r="AK66" s="725" t="s">
        <v>386</v>
      </c>
      <c r="AL66" s="730"/>
      <c r="AM66" s="730"/>
      <c r="AN66" s="730"/>
      <c r="AO66" s="731"/>
      <c r="AP66" s="725" t="s">
        <v>387</v>
      </c>
      <c r="AQ66" s="721"/>
      <c r="AR66" s="721"/>
      <c r="AS66" s="721"/>
      <c r="AT66" s="722"/>
      <c r="AU66" s="725" t="s">
        <v>402</v>
      </c>
      <c r="AV66" s="721"/>
      <c r="AW66" s="721"/>
      <c r="AX66" s="721"/>
      <c r="AY66" s="722"/>
      <c r="AZ66" s="725" t="s">
        <v>364</v>
      </c>
      <c r="BA66" s="721"/>
      <c r="BB66" s="721"/>
      <c r="BC66" s="721"/>
      <c r="BD66" s="727"/>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556</v>
      </c>
      <c r="C68" s="870"/>
      <c r="D68" s="870"/>
      <c r="E68" s="870"/>
      <c r="F68" s="870"/>
      <c r="G68" s="870"/>
      <c r="H68" s="870"/>
      <c r="I68" s="870"/>
      <c r="J68" s="870"/>
      <c r="K68" s="870"/>
      <c r="L68" s="870"/>
      <c r="M68" s="870"/>
      <c r="N68" s="870"/>
      <c r="O68" s="870"/>
      <c r="P68" s="871"/>
      <c r="Q68" s="872">
        <v>2107</v>
      </c>
      <c r="R68" s="866"/>
      <c r="S68" s="866"/>
      <c r="T68" s="866"/>
      <c r="U68" s="866"/>
      <c r="V68" s="866">
        <v>2047</v>
      </c>
      <c r="W68" s="866"/>
      <c r="X68" s="866"/>
      <c r="Y68" s="866"/>
      <c r="Z68" s="866"/>
      <c r="AA68" s="866">
        <v>60</v>
      </c>
      <c r="AB68" s="866"/>
      <c r="AC68" s="866"/>
      <c r="AD68" s="866"/>
      <c r="AE68" s="866"/>
      <c r="AF68" s="866">
        <v>60</v>
      </c>
      <c r="AG68" s="866"/>
      <c r="AH68" s="866"/>
      <c r="AI68" s="866"/>
      <c r="AJ68" s="866"/>
      <c r="AK68" s="866" t="s">
        <v>489</v>
      </c>
      <c r="AL68" s="866"/>
      <c r="AM68" s="866"/>
      <c r="AN68" s="866"/>
      <c r="AO68" s="866"/>
      <c r="AP68" s="866">
        <v>319</v>
      </c>
      <c r="AQ68" s="866"/>
      <c r="AR68" s="866"/>
      <c r="AS68" s="866"/>
      <c r="AT68" s="866"/>
      <c r="AU68" s="866">
        <v>319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557</v>
      </c>
      <c r="C69" s="874"/>
      <c r="D69" s="874"/>
      <c r="E69" s="874"/>
      <c r="F69" s="874"/>
      <c r="G69" s="874"/>
      <c r="H69" s="874"/>
      <c r="I69" s="874"/>
      <c r="J69" s="874"/>
      <c r="K69" s="874"/>
      <c r="L69" s="874"/>
      <c r="M69" s="874"/>
      <c r="N69" s="874"/>
      <c r="O69" s="874"/>
      <c r="P69" s="875"/>
      <c r="Q69" s="876">
        <v>2126</v>
      </c>
      <c r="R69" s="830"/>
      <c r="S69" s="830"/>
      <c r="T69" s="830"/>
      <c r="U69" s="830"/>
      <c r="V69" s="830">
        <v>2071</v>
      </c>
      <c r="W69" s="830"/>
      <c r="X69" s="830"/>
      <c r="Y69" s="830"/>
      <c r="Z69" s="830"/>
      <c r="AA69" s="830">
        <v>55</v>
      </c>
      <c r="AB69" s="830"/>
      <c r="AC69" s="830"/>
      <c r="AD69" s="830"/>
      <c r="AE69" s="830"/>
      <c r="AF69" s="830">
        <v>55</v>
      </c>
      <c r="AG69" s="830"/>
      <c r="AH69" s="830"/>
      <c r="AI69" s="830"/>
      <c r="AJ69" s="830"/>
      <c r="AK69" s="830">
        <v>3</v>
      </c>
      <c r="AL69" s="830"/>
      <c r="AM69" s="830"/>
      <c r="AN69" s="830"/>
      <c r="AO69" s="830"/>
      <c r="AP69" s="830">
        <v>5988</v>
      </c>
      <c r="AQ69" s="830"/>
      <c r="AR69" s="830"/>
      <c r="AS69" s="830"/>
      <c r="AT69" s="830"/>
      <c r="AU69" s="830">
        <v>684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558</v>
      </c>
      <c r="C70" s="874"/>
      <c r="D70" s="874"/>
      <c r="E70" s="874"/>
      <c r="F70" s="874"/>
      <c r="G70" s="874"/>
      <c r="H70" s="874"/>
      <c r="I70" s="874"/>
      <c r="J70" s="874"/>
      <c r="K70" s="874"/>
      <c r="L70" s="874"/>
      <c r="M70" s="874"/>
      <c r="N70" s="874"/>
      <c r="O70" s="874"/>
      <c r="P70" s="875"/>
      <c r="Q70" s="876">
        <v>675</v>
      </c>
      <c r="R70" s="830"/>
      <c r="S70" s="830"/>
      <c r="T70" s="830"/>
      <c r="U70" s="830"/>
      <c r="V70" s="830">
        <v>592</v>
      </c>
      <c r="W70" s="830"/>
      <c r="X70" s="830"/>
      <c r="Y70" s="830"/>
      <c r="Z70" s="830"/>
      <c r="AA70" s="830">
        <v>83</v>
      </c>
      <c r="AB70" s="830"/>
      <c r="AC70" s="830"/>
      <c r="AD70" s="830"/>
      <c r="AE70" s="830"/>
      <c r="AF70" s="830">
        <v>83</v>
      </c>
      <c r="AG70" s="830"/>
      <c r="AH70" s="830"/>
      <c r="AI70" s="830"/>
      <c r="AJ70" s="830"/>
      <c r="AK70" s="830" t="s">
        <v>489</v>
      </c>
      <c r="AL70" s="830"/>
      <c r="AM70" s="830"/>
      <c r="AN70" s="830"/>
      <c r="AO70" s="830"/>
      <c r="AP70" s="830" t="s">
        <v>489</v>
      </c>
      <c r="AQ70" s="830"/>
      <c r="AR70" s="830"/>
      <c r="AS70" s="830"/>
      <c r="AT70" s="830"/>
      <c r="AU70" s="830" t="s">
        <v>489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559</v>
      </c>
      <c r="C71" s="874"/>
      <c r="D71" s="874"/>
      <c r="E71" s="874"/>
      <c r="F71" s="874"/>
      <c r="G71" s="874"/>
      <c r="H71" s="874"/>
      <c r="I71" s="874"/>
      <c r="J71" s="874"/>
      <c r="K71" s="874"/>
      <c r="L71" s="874"/>
      <c r="M71" s="874"/>
      <c r="N71" s="874"/>
      <c r="O71" s="874"/>
      <c r="P71" s="875"/>
      <c r="Q71" s="876">
        <v>116727</v>
      </c>
      <c r="R71" s="830"/>
      <c r="S71" s="830"/>
      <c r="T71" s="830"/>
      <c r="U71" s="830"/>
      <c r="V71" s="830">
        <v>115370</v>
      </c>
      <c r="W71" s="830"/>
      <c r="X71" s="830"/>
      <c r="Y71" s="830"/>
      <c r="Z71" s="830"/>
      <c r="AA71" s="830">
        <v>1357</v>
      </c>
      <c r="AB71" s="830"/>
      <c r="AC71" s="830"/>
      <c r="AD71" s="830"/>
      <c r="AE71" s="830"/>
      <c r="AF71" s="830">
        <v>1357</v>
      </c>
      <c r="AG71" s="830"/>
      <c r="AH71" s="830"/>
      <c r="AI71" s="830"/>
      <c r="AJ71" s="830"/>
      <c r="AK71" s="830">
        <v>801</v>
      </c>
      <c r="AL71" s="830"/>
      <c r="AM71" s="830"/>
      <c r="AN71" s="830"/>
      <c r="AO71" s="830"/>
      <c r="AP71" s="830" t="s">
        <v>489</v>
      </c>
      <c r="AQ71" s="830"/>
      <c r="AR71" s="830"/>
      <c r="AS71" s="830"/>
      <c r="AT71" s="830"/>
      <c r="AU71" s="830" t="s">
        <v>489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560</v>
      </c>
      <c r="C72" s="874"/>
      <c r="D72" s="874"/>
      <c r="E72" s="874"/>
      <c r="F72" s="874"/>
      <c r="G72" s="874"/>
      <c r="H72" s="874"/>
      <c r="I72" s="874"/>
      <c r="J72" s="874"/>
      <c r="K72" s="874"/>
      <c r="L72" s="874"/>
      <c r="M72" s="874"/>
      <c r="N72" s="874"/>
      <c r="O72" s="874"/>
      <c r="P72" s="875"/>
      <c r="Q72" s="876">
        <v>4388</v>
      </c>
      <c r="R72" s="830"/>
      <c r="S72" s="830"/>
      <c r="T72" s="830"/>
      <c r="U72" s="830"/>
      <c r="V72" s="830">
        <v>3798</v>
      </c>
      <c r="W72" s="830"/>
      <c r="X72" s="830"/>
      <c r="Y72" s="830"/>
      <c r="Z72" s="830"/>
      <c r="AA72" s="830">
        <v>590</v>
      </c>
      <c r="AB72" s="830"/>
      <c r="AC72" s="830"/>
      <c r="AD72" s="830"/>
      <c r="AE72" s="830"/>
      <c r="AF72" s="830">
        <v>590</v>
      </c>
      <c r="AG72" s="830"/>
      <c r="AH72" s="830"/>
      <c r="AI72" s="830"/>
      <c r="AJ72" s="830"/>
      <c r="AK72" s="830" t="s">
        <v>489</v>
      </c>
      <c r="AL72" s="830"/>
      <c r="AM72" s="830"/>
      <c r="AN72" s="830"/>
      <c r="AO72" s="830"/>
      <c r="AP72" s="830" t="s">
        <v>489</v>
      </c>
      <c r="AQ72" s="830"/>
      <c r="AR72" s="830"/>
      <c r="AS72" s="830"/>
      <c r="AT72" s="830"/>
      <c r="AU72" s="830" t="s">
        <v>489</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561</v>
      </c>
      <c r="C73" s="874"/>
      <c r="D73" s="874"/>
      <c r="E73" s="874"/>
      <c r="F73" s="874"/>
      <c r="G73" s="874"/>
      <c r="H73" s="874"/>
      <c r="I73" s="874"/>
      <c r="J73" s="874"/>
      <c r="K73" s="874"/>
      <c r="L73" s="874"/>
      <c r="M73" s="874"/>
      <c r="N73" s="874"/>
      <c r="O73" s="874"/>
      <c r="P73" s="875"/>
      <c r="Q73" s="876">
        <v>81</v>
      </c>
      <c r="R73" s="830"/>
      <c r="S73" s="830"/>
      <c r="T73" s="830"/>
      <c r="U73" s="830"/>
      <c r="V73" s="830">
        <v>78</v>
      </c>
      <c r="W73" s="830"/>
      <c r="X73" s="830"/>
      <c r="Y73" s="830"/>
      <c r="Z73" s="830"/>
      <c r="AA73" s="830">
        <v>3</v>
      </c>
      <c r="AB73" s="830"/>
      <c r="AC73" s="830"/>
      <c r="AD73" s="830"/>
      <c r="AE73" s="830"/>
      <c r="AF73" s="830">
        <v>3</v>
      </c>
      <c r="AG73" s="830"/>
      <c r="AH73" s="830"/>
      <c r="AI73" s="830"/>
      <c r="AJ73" s="830"/>
      <c r="AK73" s="830">
        <v>18</v>
      </c>
      <c r="AL73" s="830"/>
      <c r="AM73" s="830"/>
      <c r="AN73" s="830"/>
      <c r="AO73" s="830"/>
      <c r="AP73" s="830" t="s">
        <v>489</v>
      </c>
      <c r="AQ73" s="830"/>
      <c r="AR73" s="830"/>
      <c r="AS73" s="830"/>
      <c r="AT73" s="830"/>
      <c r="AU73" s="830" t="s">
        <v>489</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562</v>
      </c>
      <c r="C74" s="874"/>
      <c r="D74" s="874"/>
      <c r="E74" s="874"/>
      <c r="F74" s="874"/>
      <c r="G74" s="874"/>
      <c r="H74" s="874"/>
      <c r="I74" s="874"/>
      <c r="J74" s="874"/>
      <c r="K74" s="874"/>
      <c r="L74" s="874"/>
      <c r="M74" s="874"/>
      <c r="N74" s="874"/>
      <c r="O74" s="874"/>
      <c r="P74" s="875"/>
      <c r="Q74" s="876">
        <v>1244</v>
      </c>
      <c r="R74" s="830"/>
      <c r="S74" s="830"/>
      <c r="T74" s="830"/>
      <c r="U74" s="830"/>
      <c r="V74" s="830">
        <v>1162</v>
      </c>
      <c r="W74" s="830"/>
      <c r="X74" s="830"/>
      <c r="Y74" s="830"/>
      <c r="Z74" s="830"/>
      <c r="AA74" s="830">
        <v>82</v>
      </c>
      <c r="AB74" s="830"/>
      <c r="AC74" s="830"/>
      <c r="AD74" s="830"/>
      <c r="AE74" s="830"/>
      <c r="AF74" s="830">
        <v>73</v>
      </c>
      <c r="AG74" s="830"/>
      <c r="AH74" s="830"/>
      <c r="AI74" s="830"/>
      <c r="AJ74" s="830"/>
      <c r="AK74" s="830" t="s">
        <v>489</v>
      </c>
      <c r="AL74" s="830"/>
      <c r="AM74" s="830"/>
      <c r="AN74" s="830"/>
      <c r="AO74" s="830"/>
      <c r="AP74" s="830" t="s">
        <v>489</v>
      </c>
      <c r="AQ74" s="830"/>
      <c r="AR74" s="830"/>
      <c r="AS74" s="830"/>
      <c r="AT74" s="830"/>
      <c r="AU74" s="830" t="s">
        <v>489</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563</v>
      </c>
      <c r="C75" s="874"/>
      <c r="D75" s="874"/>
      <c r="E75" s="874"/>
      <c r="F75" s="874"/>
      <c r="G75" s="874"/>
      <c r="H75" s="874"/>
      <c r="I75" s="874"/>
      <c r="J75" s="874"/>
      <c r="K75" s="874"/>
      <c r="L75" s="874"/>
      <c r="M75" s="874"/>
      <c r="N75" s="874"/>
      <c r="O75" s="874"/>
      <c r="P75" s="875"/>
      <c r="Q75" s="877">
        <v>182</v>
      </c>
      <c r="R75" s="878"/>
      <c r="S75" s="878"/>
      <c r="T75" s="878"/>
      <c r="U75" s="834"/>
      <c r="V75" s="879">
        <v>175</v>
      </c>
      <c r="W75" s="878"/>
      <c r="X75" s="878"/>
      <c r="Y75" s="878"/>
      <c r="Z75" s="834"/>
      <c r="AA75" s="879">
        <v>7</v>
      </c>
      <c r="AB75" s="878"/>
      <c r="AC75" s="878"/>
      <c r="AD75" s="878"/>
      <c r="AE75" s="834"/>
      <c r="AF75" s="879">
        <v>7</v>
      </c>
      <c r="AG75" s="878"/>
      <c r="AH75" s="878"/>
      <c r="AI75" s="878"/>
      <c r="AJ75" s="834"/>
      <c r="AK75" s="879">
        <v>25</v>
      </c>
      <c r="AL75" s="878"/>
      <c r="AM75" s="878"/>
      <c r="AN75" s="878"/>
      <c r="AO75" s="834"/>
      <c r="AP75" s="879" t="s">
        <v>489</v>
      </c>
      <c r="AQ75" s="878"/>
      <c r="AR75" s="878"/>
      <c r="AS75" s="878"/>
      <c r="AT75" s="834"/>
      <c r="AU75" s="879" t="s">
        <v>489</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564</v>
      </c>
      <c r="C76" s="874"/>
      <c r="D76" s="874"/>
      <c r="E76" s="874"/>
      <c r="F76" s="874"/>
      <c r="G76" s="874"/>
      <c r="H76" s="874"/>
      <c r="I76" s="874"/>
      <c r="J76" s="874"/>
      <c r="K76" s="874"/>
      <c r="L76" s="874"/>
      <c r="M76" s="874"/>
      <c r="N76" s="874"/>
      <c r="O76" s="874"/>
      <c r="P76" s="875"/>
      <c r="Q76" s="877">
        <v>407</v>
      </c>
      <c r="R76" s="878"/>
      <c r="S76" s="878"/>
      <c r="T76" s="878"/>
      <c r="U76" s="834"/>
      <c r="V76" s="879">
        <v>470</v>
      </c>
      <c r="W76" s="878"/>
      <c r="X76" s="878"/>
      <c r="Y76" s="878"/>
      <c r="Z76" s="834"/>
      <c r="AA76" s="879">
        <v>-63</v>
      </c>
      <c r="AB76" s="878"/>
      <c r="AC76" s="878"/>
      <c r="AD76" s="878"/>
      <c r="AE76" s="834"/>
      <c r="AF76" s="879">
        <v>-2092</v>
      </c>
      <c r="AG76" s="878"/>
      <c r="AH76" s="878"/>
      <c r="AI76" s="878"/>
      <c r="AJ76" s="834"/>
      <c r="AK76" s="879" t="s">
        <v>489</v>
      </c>
      <c r="AL76" s="878"/>
      <c r="AM76" s="878"/>
      <c r="AN76" s="878"/>
      <c r="AO76" s="834"/>
      <c r="AP76" s="879">
        <v>1355</v>
      </c>
      <c r="AQ76" s="878"/>
      <c r="AR76" s="878"/>
      <c r="AS76" s="878"/>
      <c r="AT76" s="834"/>
      <c r="AU76" s="879" t="s">
        <v>489</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378</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136</v>
      </c>
      <c r="AG88" s="844"/>
      <c r="AH88" s="844"/>
      <c r="AI88" s="844"/>
      <c r="AJ88" s="844"/>
      <c r="AK88" s="841"/>
      <c r="AL88" s="841"/>
      <c r="AM88" s="841"/>
      <c r="AN88" s="841"/>
      <c r="AO88" s="841"/>
      <c r="AP88" s="844">
        <v>7662</v>
      </c>
      <c r="AQ88" s="844"/>
      <c r="AR88" s="844"/>
      <c r="AS88" s="844"/>
      <c r="AT88" s="844"/>
      <c r="AU88" s="844">
        <v>1003</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58</v>
      </c>
      <c r="CS102" s="852"/>
      <c r="CT102" s="852"/>
      <c r="CU102" s="852"/>
      <c r="CV102" s="891"/>
      <c r="CW102" s="890">
        <v>12</v>
      </c>
      <c r="CX102" s="852"/>
      <c r="CY102" s="852"/>
      <c r="CZ102" s="852"/>
      <c r="DA102" s="891"/>
      <c r="DB102" s="890">
        <v>0</v>
      </c>
      <c r="DC102" s="852"/>
      <c r="DD102" s="852"/>
      <c r="DE102" s="852"/>
      <c r="DF102" s="891"/>
      <c r="DG102" s="890">
        <v>0</v>
      </c>
      <c r="DH102" s="852"/>
      <c r="DI102" s="852"/>
      <c r="DJ102" s="852"/>
      <c r="DK102" s="891"/>
      <c r="DL102" s="890">
        <v>0</v>
      </c>
      <c r="DM102" s="852"/>
      <c r="DN102" s="852"/>
      <c r="DO102" s="852"/>
      <c r="DP102" s="891"/>
      <c r="DQ102" s="890">
        <v>0</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18" customFormat="1" ht="26.25" customHeight="1" x14ac:dyDescent="0.2">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651858</v>
      </c>
      <c r="AB110" s="900"/>
      <c r="AC110" s="900"/>
      <c r="AD110" s="900"/>
      <c r="AE110" s="901"/>
      <c r="AF110" s="902">
        <v>643407</v>
      </c>
      <c r="AG110" s="900"/>
      <c r="AH110" s="900"/>
      <c r="AI110" s="900"/>
      <c r="AJ110" s="901"/>
      <c r="AK110" s="902">
        <v>662748</v>
      </c>
      <c r="AL110" s="900"/>
      <c r="AM110" s="900"/>
      <c r="AN110" s="900"/>
      <c r="AO110" s="901"/>
      <c r="AP110" s="903">
        <v>14.9</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5961925</v>
      </c>
      <c r="BR110" s="931"/>
      <c r="BS110" s="931"/>
      <c r="BT110" s="931"/>
      <c r="BU110" s="931"/>
      <c r="BV110" s="931">
        <v>6315904</v>
      </c>
      <c r="BW110" s="931"/>
      <c r="BX110" s="931"/>
      <c r="BY110" s="931"/>
      <c r="BZ110" s="931"/>
      <c r="CA110" s="931">
        <v>6658694</v>
      </c>
      <c r="CB110" s="931"/>
      <c r="CC110" s="931"/>
      <c r="CD110" s="931"/>
      <c r="CE110" s="931"/>
      <c r="CF110" s="944">
        <v>149.5</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v>297814</v>
      </c>
      <c r="BR111" s="926"/>
      <c r="BS111" s="926"/>
      <c r="BT111" s="926"/>
      <c r="BU111" s="926"/>
      <c r="BV111" s="926">
        <v>207722</v>
      </c>
      <c r="BW111" s="926"/>
      <c r="BX111" s="926"/>
      <c r="BY111" s="926"/>
      <c r="BZ111" s="926"/>
      <c r="CA111" s="926">
        <v>117630</v>
      </c>
      <c r="CB111" s="926"/>
      <c r="CC111" s="926"/>
      <c r="CD111" s="926"/>
      <c r="CE111" s="926"/>
      <c r="CF111" s="920">
        <v>2.6</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1031010</v>
      </c>
      <c r="BR112" s="926"/>
      <c r="BS112" s="926"/>
      <c r="BT112" s="926"/>
      <c r="BU112" s="926"/>
      <c r="BV112" s="926">
        <v>1050923</v>
      </c>
      <c r="BW112" s="926"/>
      <c r="BX112" s="926"/>
      <c r="BY112" s="926"/>
      <c r="BZ112" s="926"/>
      <c r="CA112" s="926">
        <v>1058767</v>
      </c>
      <c r="CB112" s="926"/>
      <c r="CC112" s="926"/>
      <c r="CD112" s="926"/>
      <c r="CE112" s="926"/>
      <c r="CF112" s="920">
        <v>23.8</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235655</v>
      </c>
      <c r="AB113" s="938"/>
      <c r="AC113" s="938"/>
      <c r="AD113" s="938"/>
      <c r="AE113" s="939"/>
      <c r="AF113" s="940">
        <v>201684</v>
      </c>
      <c r="AG113" s="938"/>
      <c r="AH113" s="938"/>
      <c r="AI113" s="938"/>
      <c r="AJ113" s="939"/>
      <c r="AK113" s="940">
        <v>189545</v>
      </c>
      <c r="AL113" s="938"/>
      <c r="AM113" s="938"/>
      <c r="AN113" s="938"/>
      <c r="AO113" s="939"/>
      <c r="AP113" s="941">
        <v>4.3</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1080954</v>
      </c>
      <c r="BR113" s="926"/>
      <c r="BS113" s="926"/>
      <c r="BT113" s="926"/>
      <c r="BU113" s="926"/>
      <c r="BV113" s="926">
        <v>1090331</v>
      </c>
      <c r="BW113" s="926"/>
      <c r="BX113" s="926"/>
      <c r="BY113" s="926"/>
      <c r="BZ113" s="926"/>
      <c r="CA113" s="926">
        <v>1003670</v>
      </c>
      <c r="CB113" s="926"/>
      <c r="CC113" s="926"/>
      <c r="CD113" s="926"/>
      <c r="CE113" s="926"/>
      <c r="CF113" s="920">
        <v>22.5</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66024</v>
      </c>
      <c r="AB114" s="959"/>
      <c r="AC114" s="959"/>
      <c r="AD114" s="959"/>
      <c r="AE114" s="960"/>
      <c r="AF114" s="961">
        <v>77905</v>
      </c>
      <c r="AG114" s="959"/>
      <c r="AH114" s="959"/>
      <c r="AI114" s="959"/>
      <c r="AJ114" s="960"/>
      <c r="AK114" s="961">
        <v>108848</v>
      </c>
      <c r="AL114" s="959"/>
      <c r="AM114" s="959"/>
      <c r="AN114" s="959"/>
      <c r="AO114" s="960"/>
      <c r="AP114" s="962">
        <v>2.4</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1219394</v>
      </c>
      <c r="BR114" s="926"/>
      <c r="BS114" s="926"/>
      <c r="BT114" s="926"/>
      <c r="BU114" s="926"/>
      <c r="BV114" s="926">
        <v>1214878</v>
      </c>
      <c r="BW114" s="926"/>
      <c r="BX114" s="926"/>
      <c r="BY114" s="926"/>
      <c r="BZ114" s="926"/>
      <c r="CA114" s="926">
        <v>1190034</v>
      </c>
      <c r="CB114" s="926"/>
      <c r="CC114" s="926"/>
      <c r="CD114" s="926"/>
      <c r="CE114" s="926"/>
      <c r="CF114" s="920">
        <v>26.7</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953537</v>
      </c>
      <c r="AB117" s="979"/>
      <c r="AC117" s="979"/>
      <c r="AD117" s="979"/>
      <c r="AE117" s="980"/>
      <c r="AF117" s="981">
        <v>922996</v>
      </c>
      <c r="AG117" s="979"/>
      <c r="AH117" s="979"/>
      <c r="AI117" s="979"/>
      <c r="AJ117" s="980"/>
      <c r="AK117" s="981">
        <v>961141</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62"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444</v>
      </c>
      <c r="BP119" s="1005"/>
      <c r="BQ119" s="999">
        <v>9591097</v>
      </c>
      <c r="BR119" s="1000"/>
      <c r="BS119" s="1000"/>
      <c r="BT119" s="1000"/>
      <c r="BU119" s="1000"/>
      <c r="BV119" s="1000">
        <v>9879758</v>
      </c>
      <c r="BW119" s="1000"/>
      <c r="BX119" s="1000"/>
      <c r="BY119" s="1000"/>
      <c r="BZ119" s="1000"/>
      <c r="CA119" s="1000">
        <v>10028795</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297814</v>
      </c>
      <c r="DH119" s="986"/>
      <c r="DI119" s="986"/>
      <c r="DJ119" s="986"/>
      <c r="DK119" s="987"/>
      <c r="DL119" s="985">
        <v>207722</v>
      </c>
      <c r="DM119" s="986"/>
      <c r="DN119" s="986"/>
      <c r="DO119" s="986"/>
      <c r="DP119" s="987"/>
      <c r="DQ119" s="985">
        <v>117630</v>
      </c>
      <c r="DR119" s="986"/>
      <c r="DS119" s="986"/>
      <c r="DT119" s="986"/>
      <c r="DU119" s="987"/>
      <c r="DV119" s="988">
        <v>2.6</v>
      </c>
      <c r="DW119" s="989"/>
      <c r="DX119" s="989"/>
      <c r="DY119" s="989"/>
      <c r="DZ119" s="990"/>
    </row>
    <row r="120" spans="1:130" s="218" customFormat="1" ht="26.25" customHeight="1" x14ac:dyDescent="0.2">
      <c r="A120" s="1063"/>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4491396</v>
      </c>
      <c r="BR120" s="931"/>
      <c r="BS120" s="931"/>
      <c r="BT120" s="931"/>
      <c r="BU120" s="931"/>
      <c r="BV120" s="931">
        <v>4527613</v>
      </c>
      <c r="BW120" s="931"/>
      <c r="BX120" s="931"/>
      <c r="BY120" s="931"/>
      <c r="BZ120" s="931"/>
      <c r="CA120" s="931">
        <v>4465657</v>
      </c>
      <c r="CB120" s="931"/>
      <c r="CC120" s="931"/>
      <c r="CD120" s="931"/>
      <c r="CE120" s="931"/>
      <c r="CF120" s="944">
        <v>100.3</v>
      </c>
      <c r="CG120" s="945"/>
      <c r="CH120" s="945"/>
      <c r="CI120" s="945"/>
      <c r="CJ120" s="945"/>
      <c r="CK120" s="1006" t="s">
        <v>448</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335118</v>
      </c>
      <c r="DH120" s="931"/>
      <c r="DI120" s="931"/>
      <c r="DJ120" s="931"/>
      <c r="DK120" s="931"/>
      <c r="DL120" s="931">
        <v>458692</v>
      </c>
      <c r="DM120" s="931"/>
      <c r="DN120" s="931"/>
      <c r="DO120" s="931"/>
      <c r="DP120" s="931"/>
      <c r="DQ120" s="931">
        <v>555349</v>
      </c>
      <c r="DR120" s="931"/>
      <c r="DS120" s="931"/>
      <c r="DT120" s="931"/>
      <c r="DU120" s="931"/>
      <c r="DV120" s="932">
        <v>12.5</v>
      </c>
      <c r="DW120" s="932"/>
      <c r="DX120" s="932"/>
      <c r="DY120" s="932"/>
      <c r="DZ120" s="933"/>
    </row>
    <row r="121" spans="1:130" s="218" customFormat="1" ht="26.25" customHeight="1" x14ac:dyDescent="0.2">
      <c r="A121" s="1063"/>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146788</v>
      </c>
      <c r="BR121" s="926"/>
      <c r="BS121" s="926"/>
      <c r="BT121" s="926"/>
      <c r="BU121" s="926"/>
      <c r="BV121" s="926">
        <v>155615</v>
      </c>
      <c r="BW121" s="926"/>
      <c r="BX121" s="926"/>
      <c r="BY121" s="926"/>
      <c r="BZ121" s="926"/>
      <c r="CA121" s="926">
        <v>144009</v>
      </c>
      <c r="CB121" s="926"/>
      <c r="CC121" s="926"/>
      <c r="CD121" s="926"/>
      <c r="CE121" s="926"/>
      <c r="CF121" s="920">
        <v>3.2</v>
      </c>
      <c r="CG121" s="921"/>
      <c r="CH121" s="921"/>
      <c r="CI121" s="921"/>
      <c r="CJ121" s="921"/>
      <c r="CK121" s="1009"/>
      <c r="CL121" s="1010"/>
      <c r="CM121" s="1010"/>
      <c r="CN121" s="1010"/>
      <c r="CO121" s="1011"/>
      <c r="CP121" s="1019" t="s">
        <v>397</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490355</v>
      </c>
      <c r="DR121" s="926"/>
      <c r="DS121" s="926"/>
      <c r="DT121" s="926"/>
      <c r="DU121" s="926"/>
      <c r="DV121" s="927">
        <v>11</v>
      </c>
      <c r="DW121" s="927"/>
      <c r="DX121" s="927"/>
      <c r="DY121" s="927"/>
      <c r="DZ121" s="928"/>
    </row>
    <row r="122" spans="1:130" s="218" customFormat="1" ht="26.25" customHeight="1" x14ac:dyDescent="0.2">
      <c r="A122" s="1063"/>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7910813</v>
      </c>
      <c r="BR122" s="1000"/>
      <c r="BS122" s="1000"/>
      <c r="BT122" s="1000"/>
      <c r="BU122" s="1000"/>
      <c r="BV122" s="1000">
        <v>8085798</v>
      </c>
      <c r="BW122" s="1000"/>
      <c r="BX122" s="1000"/>
      <c r="BY122" s="1000"/>
      <c r="BZ122" s="1000"/>
      <c r="CA122" s="1000">
        <v>8039240</v>
      </c>
      <c r="CB122" s="1000"/>
      <c r="CC122" s="1000"/>
      <c r="CD122" s="1000"/>
      <c r="CE122" s="1000"/>
      <c r="CF122" s="1017">
        <v>180.5</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v>10898</v>
      </c>
      <c r="DH122" s="926"/>
      <c r="DI122" s="926"/>
      <c r="DJ122" s="926"/>
      <c r="DK122" s="926"/>
      <c r="DL122" s="926">
        <v>13443</v>
      </c>
      <c r="DM122" s="926"/>
      <c r="DN122" s="926"/>
      <c r="DO122" s="926"/>
      <c r="DP122" s="926"/>
      <c r="DQ122" s="926">
        <v>13063</v>
      </c>
      <c r="DR122" s="926"/>
      <c r="DS122" s="926"/>
      <c r="DT122" s="926"/>
      <c r="DU122" s="926"/>
      <c r="DV122" s="927">
        <v>0.3</v>
      </c>
      <c r="DW122" s="927"/>
      <c r="DX122" s="927"/>
      <c r="DY122" s="927"/>
      <c r="DZ122" s="928"/>
    </row>
    <row r="123" spans="1:130" s="218" customFormat="1" ht="26.25" customHeight="1" x14ac:dyDescent="0.2">
      <c r="A123" s="1063"/>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452</v>
      </c>
      <c r="BP123" s="1005"/>
      <c r="BQ123" s="1035">
        <v>12548997</v>
      </c>
      <c r="BR123" s="1036"/>
      <c r="BS123" s="1036"/>
      <c r="BT123" s="1036"/>
      <c r="BU123" s="1036"/>
      <c r="BV123" s="1036">
        <v>12769026</v>
      </c>
      <c r="BW123" s="1036"/>
      <c r="BX123" s="1036"/>
      <c r="BY123" s="1036"/>
      <c r="BZ123" s="1036"/>
      <c r="CA123" s="1036">
        <v>12648906</v>
      </c>
      <c r="CB123" s="1036"/>
      <c r="CC123" s="1036"/>
      <c r="CD123" s="1036"/>
      <c r="CE123" s="1036"/>
      <c r="CF123" s="1001"/>
      <c r="CG123" s="1002"/>
      <c r="CH123" s="1002"/>
      <c r="CI123" s="1002"/>
      <c r="CJ123" s="1003"/>
      <c r="CK123" s="1009"/>
      <c r="CL123" s="1010"/>
      <c r="CM123" s="1010"/>
      <c r="CN123" s="1010"/>
      <c r="CO123" s="1011"/>
      <c r="CP123" s="1019" t="s">
        <v>394</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63"/>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31" t="s">
        <v>453</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v>684994</v>
      </c>
      <c r="DH124" s="986"/>
      <c r="DI124" s="986"/>
      <c r="DJ124" s="986"/>
      <c r="DK124" s="987"/>
      <c r="DL124" s="985">
        <v>578788</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63"/>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63"/>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64"/>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7" t="s">
        <v>459</v>
      </c>
      <c r="AY127" s="1038"/>
      <c r="AZ127" s="1038"/>
      <c r="BA127" s="1038"/>
      <c r="BB127" s="1038"/>
      <c r="BC127" s="1038"/>
      <c r="BD127" s="1038"/>
      <c r="BE127" s="1039"/>
      <c r="BF127" s="1040" t="s">
        <v>460</v>
      </c>
      <c r="BG127" s="1038"/>
      <c r="BH127" s="1038"/>
      <c r="BI127" s="1038"/>
      <c r="BJ127" s="1038"/>
      <c r="BK127" s="1038"/>
      <c r="BL127" s="1039"/>
      <c r="BM127" s="1040" t="s">
        <v>461</v>
      </c>
      <c r="BN127" s="1038"/>
      <c r="BO127" s="1038"/>
      <c r="BP127" s="1038"/>
      <c r="BQ127" s="1038"/>
      <c r="BR127" s="1038"/>
      <c r="BS127" s="1039"/>
      <c r="BT127" s="1040" t="s">
        <v>462</v>
      </c>
      <c r="BU127" s="1038"/>
      <c r="BV127" s="1038"/>
      <c r="BW127" s="1038"/>
      <c r="BX127" s="1038"/>
      <c r="BY127" s="1038"/>
      <c r="BZ127" s="1061"/>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7" t="s">
        <v>464</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465</v>
      </c>
      <c r="X128" s="1049"/>
      <c r="Y128" s="1049"/>
      <c r="Z128" s="1050"/>
      <c r="AA128" s="1051">
        <v>11917</v>
      </c>
      <c r="AB128" s="1052"/>
      <c r="AC128" s="1052"/>
      <c r="AD128" s="1052"/>
      <c r="AE128" s="1053"/>
      <c r="AF128" s="1054">
        <v>12092</v>
      </c>
      <c r="AG128" s="1052"/>
      <c r="AH128" s="1052"/>
      <c r="AI128" s="1052"/>
      <c r="AJ128" s="1053"/>
      <c r="AK128" s="1054">
        <v>12345</v>
      </c>
      <c r="AL128" s="1052"/>
      <c r="AM128" s="1052"/>
      <c r="AN128" s="1052"/>
      <c r="AO128" s="1053"/>
      <c r="AP128" s="1055"/>
      <c r="AQ128" s="1056"/>
      <c r="AR128" s="1056"/>
      <c r="AS128" s="1056"/>
      <c r="AT128" s="1057"/>
      <c r="AU128" s="220"/>
      <c r="AV128" s="220"/>
      <c r="AW128" s="220"/>
      <c r="AX128" s="896" t="s">
        <v>466</v>
      </c>
      <c r="AY128" s="897"/>
      <c r="AZ128" s="897"/>
      <c r="BA128" s="897"/>
      <c r="BB128" s="897"/>
      <c r="BC128" s="897"/>
      <c r="BD128" s="897"/>
      <c r="BE128" s="898"/>
      <c r="BF128" s="1058" t="s">
        <v>122</v>
      </c>
      <c r="BG128" s="1059"/>
      <c r="BH128" s="1059"/>
      <c r="BI128" s="1059"/>
      <c r="BJ128" s="1059"/>
      <c r="BK128" s="1059"/>
      <c r="BL128" s="1060"/>
      <c r="BM128" s="1058">
        <v>14.82</v>
      </c>
      <c r="BN128" s="1059"/>
      <c r="BO128" s="1059"/>
      <c r="BP128" s="1059"/>
      <c r="BQ128" s="1059"/>
      <c r="BR128" s="1059"/>
      <c r="BS128" s="1060"/>
      <c r="BT128" s="1058">
        <v>20</v>
      </c>
      <c r="BU128" s="1059"/>
      <c r="BV128" s="1059"/>
      <c r="BW128" s="1059"/>
      <c r="BX128" s="1059"/>
      <c r="BY128" s="1059"/>
      <c r="BZ128" s="1076"/>
      <c r="CA128" s="243"/>
      <c r="CB128" s="243"/>
      <c r="CC128" s="243"/>
      <c r="CD128" s="243"/>
      <c r="CE128" s="243"/>
      <c r="CF128" s="243"/>
      <c r="CG128" s="220"/>
      <c r="CH128" s="220"/>
      <c r="CI128" s="220"/>
      <c r="CJ128" s="242"/>
      <c r="CK128" s="1024"/>
      <c r="CL128" s="1025"/>
      <c r="CM128" s="1025"/>
      <c r="CN128" s="1025"/>
      <c r="CO128" s="1026"/>
      <c r="CP128" s="1041" t="s">
        <v>467</v>
      </c>
      <c r="CQ128" s="740"/>
      <c r="CR128" s="740"/>
      <c r="CS128" s="740"/>
      <c r="CT128" s="740"/>
      <c r="CU128" s="740"/>
      <c r="CV128" s="740"/>
      <c r="CW128" s="740"/>
      <c r="CX128" s="740"/>
      <c r="CY128" s="740"/>
      <c r="CZ128" s="740"/>
      <c r="DA128" s="740"/>
      <c r="DB128" s="740"/>
      <c r="DC128" s="740"/>
      <c r="DD128" s="740"/>
      <c r="DE128" s="740"/>
      <c r="DF128" s="1042"/>
      <c r="DG128" s="1043" t="s">
        <v>122</v>
      </c>
      <c r="DH128" s="1044"/>
      <c r="DI128" s="1044"/>
      <c r="DJ128" s="1044"/>
      <c r="DK128" s="1044"/>
      <c r="DL128" s="1044" t="s">
        <v>122</v>
      </c>
      <c r="DM128" s="1044"/>
      <c r="DN128" s="1044"/>
      <c r="DO128" s="1044"/>
      <c r="DP128" s="1044"/>
      <c r="DQ128" s="1044" t="s">
        <v>122</v>
      </c>
      <c r="DR128" s="1044"/>
      <c r="DS128" s="1044"/>
      <c r="DT128" s="1044"/>
      <c r="DU128" s="1044"/>
      <c r="DV128" s="1045" t="s">
        <v>122</v>
      </c>
      <c r="DW128" s="1045"/>
      <c r="DX128" s="1045"/>
      <c r="DY128" s="1045"/>
      <c r="DZ128" s="1046"/>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5131428</v>
      </c>
      <c r="AB129" s="959"/>
      <c r="AC129" s="959"/>
      <c r="AD129" s="959"/>
      <c r="AE129" s="960"/>
      <c r="AF129" s="961">
        <v>5152541</v>
      </c>
      <c r="AG129" s="959"/>
      <c r="AH129" s="959"/>
      <c r="AI129" s="959"/>
      <c r="AJ129" s="960"/>
      <c r="AK129" s="961">
        <v>5293547</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122</v>
      </c>
      <c r="BG129" s="1067"/>
      <c r="BH129" s="1067"/>
      <c r="BI129" s="1067"/>
      <c r="BJ129" s="1067"/>
      <c r="BK129" s="1067"/>
      <c r="BL129" s="1068"/>
      <c r="BM129" s="1066">
        <v>19.82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823748</v>
      </c>
      <c r="AB130" s="959"/>
      <c r="AC130" s="959"/>
      <c r="AD130" s="959"/>
      <c r="AE130" s="960"/>
      <c r="AF130" s="961">
        <v>823308</v>
      </c>
      <c r="AG130" s="959"/>
      <c r="AH130" s="959"/>
      <c r="AI130" s="959"/>
      <c r="AJ130" s="960"/>
      <c r="AK130" s="961">
        <v>839245</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2.4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4307680</v>
      </c>
      <c r="AB131" s="986"/>
      <c r="AC131" s="986"/>
      <c r="AD131" s="986"/>
      <c r="AE131" s="987"/>
      <c r="AF131" s="985">
        <v>4329233</v>
      </c>
      <c r="AG131" s="986"/>
      <c r="AH131" s="986"/>
      <c r="AI131" s="986"/>
      <c r="AJ131" s="987"/>
      <c r="AK131" s="985">
        <v>4454302</v>
      </c>
      <c r="AL131" s="986"/>
      <c r="AM131" s="986"/>
      <c r="AN131" s="986"/>
      <c r="AO131" s="987"/>
      <c r="AP131" s="1110"/>
      <c r="AQ131" s="1111"/>
      <c r="AR131" s="1111"/>
      <c r="AS131" s="1111"/>
      <c r="AT131" s="1112"/>
      <c r="AU131" s="221"/>
      <c r="AV131" s="221"/>
      <c r="AW131" s="221"/>
      <c r="AX131" s="1083" t="s">
        <v>474</v>
      </c>
      <c r="AY131" s="740"/>
      <c r="AZ131" s="740"/>
      <c r="BA131" s="740"/>
      <c r="BB131" s="740"/>
      <c r="BC131" s="740"/>
      <c r="BD131" s="740"/>
      <c r="BE131" s="1042"/>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2.7363221040000001</v>
      </c>
      <c r="AB132" s="1097"/>
      <c r="AC132" s="1097"/>
      <c r="AD132" s="1097"/>
      <c r="AE132" s="1098"/>
      <c r="AF132" s="1099">
        <v>2.0233607199999999</v>
      </c>
      <c r="AG132" s="1097"/>
      <c r="AH132" s="1097"/>
      <c r="AI132" s="1097"/>
      <c r="AJ132" s="1098"/>
      <c r="AK132" s="1099">
        <v>2.4594425790000001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2.2999999999999998</v>
      </c>
      <c r="AB133" s="1080"/>
      <c r="AC133" s="1080"/>
      <c r="AD133" s="1080"/>
      <c r="AE133" s="1081"/>
      <c r="AF133" s="1079">
        <v>2</v>
      </c>
      <c r="AG133" s="1080"/>
      <c r="AH133" s="1080"/>
      <c r="AI133" s="1080"/>
      <c r="AJ133" s="1081"/>
      <c r="AK133" s="1079">
        <v>2.4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OGrgFC6qF0Ds6XwNB9AIvPlpjhVbPbTqu4TPHIFcVSH72fyufJgQkWYsB9HiQckpfYnVdcaw7Y5vI3z+Pq6gA==" saltValue="olqG9bfSLduQFysb1zXqA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478</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BV5fEwnb/1ILhxC3+2E+Ry7nRz6QKmLuHQJNStHt2NEV9kVo2wt/pvZVTOy6DYeY9RzGjKbClSNhaqbaX7C4sA==" saltValue="on9qmK3UBtPvDZQWRJ/g1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ddDreqoxgDYwVOCETEytkWQEyp9Z38Ww/jNbsTXKf3yegvgpw8oL1ZzjqlBp1udRUJ7mS4kxfJK9t0vVZDQzg==" saltValue="tX5kjeoGdP9tZo86V4wWw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1559242</v>
      </c>
      <c r="AP9" s="269">
        <v>165034</v>
      </c>
      <c r="AQ9" s="270">
        <v>118131</v>
      </c>
      <c r="AR9" s="271">
        <v>39.700000000000003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252959</v>
      </c>
      <c r="AP10" s="272">
        <v>26774</v>
      </c>
      <c r="AQ10" s="273">
        <v>19338</v>
      </c>
      <c r="AR10" s="274">
        <v>38.5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t="s">
        <v>489</v>
      </c>
      <c r="AP11" s="272" t="s">
        <v>489</v>
      </c>
      <c r="AQ11" s="273">
        <v>1486</v>
      </c>
      <c r="AR11" s="274" t="s">
        <v>489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489</v>
      </c>
      <c r="AP12" s="272" t="s">
        <v>489</v>
      </c>
      <c r="AQ12" s="273" t="s">
        <v>489</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85163</v>
      </c>
      <c r="AP13" s="272">
        <v>9014</v>
      </c>
      <c r="AQ13" s="273">
        <v>4880</v>
      </c>
      <c r="AR13" s="274">
        <v>84.7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15642</v>
      </c>
      <c r="AP14" s="272">
        <v>1656</v>
      </c>
      <c r="AQ14" s="273">
        <v>1912</v>
      </c>
      <c r="AR14" s="274">
        <v>-13.4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-116159</v>
      </c>
      <c r="AP15" s="272">
        <v>-12295</v>
      </c>
      <c r="AQ15" s="273">
        <v>-7094</v>
      </c>
      <c r="AR15" s="274">
        <v>73.3</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1796847</v>
      </c>
      <c r="AP16" s="272">
        <v>190183</v>
      </c>
      <c r="AQ16" s="273">
        <v>138653</v>
      </c>
      <c r="AR16" s="274">
        <v>37.200000000000003</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17.36</v>
      </c>
      <c r="AP21" s="286">
        <v>11.03</v>
      </c>
      <c r="AQ21" s="287">
        <v>6.33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92.3</v>
      </c>
      <c r="AP22" s="291">
        <v>96.9</v>
      </c>
      <c r="AQ22" s="292">
        <v>-4.5999999999999996</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662748</v>
      </c>
      <c r="AP32" s="300">
        <v>70147</v>
      </c>
      <c r="AQ32" s="301">
        <v>59716</v>
      </c>
      <c r="AR32" s="302">
        <v>17.5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489</v>
      </c>
      <c r="AP34" s="300" t="s">
        <v>489</v>
      </c>
      <c r="AQ34" s="301" t="s">
        <v>489</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189545</v>
      </c>
      <c r="AP35" s="300">
        <v>20062</v>
      </c>
      <c r="AQ35" s="301">
        <v>21226</v>
      </c>
      <c r="AR35" s="302">
        <v>-5.5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v>108848</v>
      </c>
      <c r="AP36" s="300">
        <v>11521</v>
      </c>
      <c r="AQ36" s="301">
        <v>5622</v>
      </c>
      <c r="AR36" s="302">
        <v>104.9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t="s">
        <v>489</v>
      </c>
      <c r="AP37" s="300" t="s">
        <v>489</v>
      </c>
      <c r="AQ37" s="301">
        <v>447</v>
      </c>
      <c r="AR37" s="302" t="s">
        <v>489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t="s">
        <v>489</v>
      </c>
      <c r="AP38" s="303" t="s">
        <v>489</v>
      </c>
      <c r="AQ38" s="304">
        <v>23</v>
      </c>
      <c r="AR38" s="292" t="s">
        <v>489</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-12345</v>
      </c>
      <c r="AP39" s="300">
        <v>-1307</v>
      </c>
      <c r="AQ39" s="301">
        <v>-1646</v>
      </c>
      <c r="AR39" s="302">
        <v>-20.6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-839245</v>
      </c>
      <c r="AP40" s="300">
        <v>-88828</v>
      </c>
      <c r="AQ40" s="301">
        <v>-57881</v>
      </c>
      <c r="AR40" s="302">
        <v>53.5</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109551</v>
      </c>
      <c r="AP41" s="300">
        <v>11595</v>
      </c>
      <c r="AQ41" s="301">
        <v>27507</v>
      </c>
      <c r="AR41" s="302">
        <v>-57.8</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2364642</v>
      </c>
      <c r="AN51" s="322">
        <v>230517</v>
      </c>
      <c r="AO51" s="323">
        <v>58.3</v>
      </c>
      <c r="AP51" s="324">
        <v>94796</v>
      </c>
      <c r="AQ51" s="325">
        <v>1.4</v>
      </c>
      <c r="AR51" s="326">
        <v>56.9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1476158</v>
      </c>
      <c r="AN52" s="330">
        <v>143903</v>
      </c>
      <c r="AO52" s="331">
        <v>128.4</v>
      </c>
      <c r="AP52" s="332">
        <v>55781</v>
      </c>
      <c r="AQ52" s="333">
        <v>4.5999999999999996</v>
      </c>
      <c r="AR52" s="334">
        <v>123.8</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2645214</v>
      </c>
      <c r="AN53" s="322">
        <v>262344</v>
      </c>
      <c r="AO53" s="323">
        <v>13.8</v>
      </c>
      <c r="AP53" s="324">
        <v>85942</v>
      </c>
      <c r="AQ53" s="325">
        <v>-9.3000000000000007</v>
      </c>
      <c r="AR53" s="326">
        <v>23.1</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1280802</v>
      </c>
      <c r="AN54" s="330">
        <v>127026</v>
      </c>
      <c r="AO54" s="331">
        <v>-11.7</v>
      </c>
      <c r="AP54" s="332">
        <v>48630</v>
      </c>
      <c r="AQ54" s="333">
        <v>-12.8</v>
      </c>
      <c r="AR54" s="334">
        <v>1.1000000000000001</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1443306</v>
      </c>
      <c r="AN55" s="322">
        <v>146901</v>
      </c>
      <c r="AO55" s="323">
        <v>-44</v>
      </c>
      <c r="AP55" s="324">
        <v>95007</v>
      </c>
      <c r="AQ55" s="325">
        <v>10.5</v>
      </c>
      <c r="AR55" s="326">
        <v>-54.5</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1008211</v>
      </c>
      <c r="AN56" s="330">
        <v>102617</v>
      </c>
      <c r="AO56" s="331">
        <v>-19.2</v>
      </c>
      <c r="AP56" s="332">
        <v>48509</v>
      </c>
      <c r="AQ56" s="333">
        <v>-0.2</v>
      </c>
      <c r="AR56" s="334">
        <v>-19</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1736417</v>
      </c>
      <c r="AN57" s="322">
        <v>180670</v>
      </c>
      <c r="AO57" s="323">
        <v>23</v>
      </c>
      <c r="AP57" s="324">
        <v>98176</v>
      </c>
      <c r="AQ57" s="325">
        <v>3.3</v>
      </c>
      <c r="AR57" s="326">
        <v>19.7</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1178063</v>
      </c>
      <c r="AN58" s="330">
        <v>122574</v>
      </c>
      <c r="AO58" s="331">
        <v>19.399999999999999</v>
      </c>
      <c r="AP58" s="332">
        <v>58489</v>
      </c>
      <c r="AQ58" s="333">
        <v>20.6</v>
      </c>
      <c r="AR58" s="334">
        <v>-1.2</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3727331</v>
      </c>
      <c r="AN59" s="322">
        <v>394510</v>
      </c>
      <c r="AO59" s="323">
        <v>118.4</v>
      </c>
      <c r="AP59" s="324">
        <v>119283</v>
      </c>
      <c r="AQ59" s="325">
        <v>21.5</v>
      </c>
      <c r="AR59" s="326">
        <v>96.9</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1314849</v>
      </c>
      <c r="AN60" s="330">
        <v>139167</v>
      </c>
      <c r="AO60" s="331">
        <v>13.5</v>
      </c>
      <c r="AP60" s="332">
        <v>64747</v>
      </c>
      <c r="AQ60" s="333">
        <v>10.7</v>
      </c>
      <c r="AR60" s="334">
        <v>2.8</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2383382</v>
      </c>
      <c r="AN61" s="337">
        <v>242988</v>
      </c>
      <c r="AO61" s="338">
        <v>33.9</v>
      </c>
      <c r="AP61" s="339">
        <v>98641</v>
      </c>
      <c r="AQ61" s="340">
        <v>5.5</v>
      </c>
      <c r="AR61" s="326">
        <v>28.4</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1251617</v>
      </c>
      <c r="AN62" s="330">
        <v>127057</v>
      </c>
      <c r="AO62" s="331">
        <v>26.1</v>
      </c>
      <c r="AP62" s="332">
        <v>55231</v>
      </c>
      <c r="AQ62" s="333">
        <v>4.5999999999999996</v>
      </c>
      <c r="AR62" s="334">
        <v>21.5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XiFbTxOZB/SUD6lolVaV0YG7qxjCvromkTk1PYJPYazxMe1eBdsfjaCIenQPiyoUtd024/O7lh1cBU7ZLI33Mg==" saltValue="d+mKmIrS2qruNCAouMTB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d/m0I0Kyd7xnQhbRYnoIguW3z+i7kLDQUYGCLwoipvoC8dWfAGAZzZFnqAPhJ4PVBR3zTBanoojBHNzUXhDdg==" saltValue="8HowFOJCCgOwXXTZffRJ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yBwnvuT82gBLGZH9NqeG8jtQFP1XyZOP3g/FNIPf8quqYYAj1bf/fqq51t37Q7aVjJFAgZf1d6Ler7HCOGq8jA==" saltValue="PYTUX4t6Hjl6cdUIhIj+n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43.4</v>
      </c>
      <c r="G47" s="12">
        <v>41.42</v>
      </c>
      <c r="H47" s="12">
        <v>42.98</v>
      </c>
      <c r="I47" s="12">
        <v>49.23</v>
      </c>
      <c r="J47" s="13">
        <v>40.83</v>
      </c>
    </row>
    <row r="48" spans="2:10" ht="57.75" customHeight="1" x14ac:dyDescent="0.2">
      <c r="B48" s="14"/>
      <c r="C48" s="1141" t="s">
        <v>4</v>
      </c>
      <c r="D48" s="1141"/>
      <c r="E48" s="1142"/>
      <c r="F48" s="15">
        <v>7.6</v>
      </c>
      <c r="G48" s="16">
        <v>6.95</v>
      </c>
      <c r="H48" s="16">
        <v>10.93</v>
      </c>
      <c r="I48" s="16">
        <v>7.7</v>
      </c>
      <c r="J48" s="17">
        <v>12.63</v>
      </c>
    </row>
    <row r="49" spans="2:10" ht="57.75" customHeight="1" thickBot="1" x14ac:dyDescent="0.25">
      <c r="B49" s="18"/>
      <c r="C49" s="1143" t="s">
        <v>5</v>
      </c>
      <c r="D49" s="1143"/>
      <c r="E49" s="1144"/>
      <c r="F49" s="19">
        <v>0.92</v>
      </c>
      <c r="G49" s="20" t="s">
        <v>533</v>
      </c>
      <c r="H49" s="20">
        <v>3.74</v>
      </c>
      <c r="I49" s="20">
        <v>3.26</v>
      </c>
      <c r="J49" s="21" t="s">
        <v>534</v>
      </c>
    </row>
    <row r="50" spans="2:10" ht="13.2" x14ac:dyDescent="0.2"/>
  </sheetData>
  <sheetProtection algorithmName="SHA-512" hashValue="KE8drGx8EPvBIM27xId7fadBHdizuMFXDdSAoIy6I4bQz5NXNq1l12QWfVu7YfZg7RR7yjtVHmvGeJxEcFGR3g==" saltValue="fUF4rCSETysG3+y3/EB+6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松浦 早姫</cp:lastModifiedBy>
  <dcterms:created xsi:type="dcterms:W3CDTF">2026-02-23T06:23:38Z</dcterms:created>
  <dcterms:modified xsi:type="dcterms:W3CDTF">2026-03-18T07:31:09Z</dcterms:modified>
  <cp:category/>
</cp:coreProperties>
</file>